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6\CEP\Informacje Prasowe\2026.04\SC\"/>
    </mc:Choice>
  </mc:AlternateContent>
  <xr:revisionPtr revIDLastSave="0" documentId="13_ncr:1_{5674DA01-A2B0-430E-AE07-6F058C7636A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ummary table  " sheetId="63" r:id="rId1"/>
    <sheet name="CV GVW&gt;3.5t" sheetId="1" r:id="rId2"/>
    <sheet name="CV GVW&gt;3.5t-segments 1" sheetId="3" r:id="rId3"/>
    <sheet name="CV GVW&gt;3.5t-segments 2" sheetId="9" r:id="rId4"/>
    <sheet name="Buses GVW&gt;3.5t" sheetId="5" r:id="rId5"/>
    <sheet name="LCV up to 3.5t" sheetId="62" r:id="rId6"/>
  </sheets>
  <externalReferences>
    <externalReference r:id="rId7"/>
    <externalReference r:id="rId8"/>
  </externalReferences>
  <definedNames>
    <definedName name="mancs">[1]INDEX!$A$61</definedName>
    <definedName name="mansc">[1]INDEX!$A$60</definedName>
    <definedName name="Mnth" localSheetId="5">[2]INDEX!$E$16</definedName>
    <definedName name="Mnth">[1]INDEX!$E$21</definedName>
    <definedName name="pickups">[1]INDEX!$A$59</definedName>
    <definedName name="Yr" localSheetId="5">[2]INDEX!$E$21</definedName>
    <definedName name="Yr">[1]INDEX!$E$26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8" i="62" l="1"/>
  <c r="F68" i="62"/>
  <c r="G68" i="62" s="1"/>
  <c r="D68" i="62"/>
  <c r="K68" i="62" s="1"/>
  <c r="S67" i="62"/>
  <c r="S68" i="62" s="1"/>
  <c r="T68" i="62" s="1"/>
  <c r="Q67" i="62"/>
  <c r="Q68" i="62" s="1"/>
  <c r="J67" i="62"/>
  <c r="K67" i="62" s="1"/>
  <c r="H67" i="62"/>
  <c r="F67" i="62"/>
  <c r="G67" i="62" s="1"/>
  <c r="D67" i="62"/>
  <c r="E67" i="62" s="1"/>
  <c r="S32" i="62"/>
  <c r="T32" i="62" s="1"/>
  <c r="Q32" i="62"/>
  <c r="U32" i="62" s="1"/>
  <c r="J32" i="62"/>
  <c r="G32" i="62"/>
  <c r="F32" i="62"/>
  <c r="D32" i="62"/>
  <c r="H32" i="62" s="1"/>
  <c r="S31" i="62"/>
  <c r="T31" i="62" s="1"/>
  <c r="R31" i="62"/>
  <c r="Q31" i="62"/>
  <c r="J31" i="62"/>
  <c r="F31" i="62"/>
  <c r="G31" i="62" s="1"/>
  <c r="D31" i="62"/>
  <c r="H31" i="62" s="1"/>
  <c r="U68" i="62" l="1"/>
  <c r="R68" i="62"/>
  <c r="U31" i="62"/>
  <c r="R67" i="62"/>
  <c r="T67" i="62"/>
  <c r="R32" i="62"/>
  <c r="H68" i="62"/>
  <c r="E31" i="62"/>
  <c r="K31" i="62" s="1"/>
  <c r="E32" i="62"/>
  <c r="K32" i="62" s="1"/>
  <c r="E68" i="62"/>
  <c r="U67" i="62"/>
  <c r="M15" i="5" l="1"/>
  <c r="M16" i="5" s="1"/>
  <c r="K15" i="5"/>
  <c r="K16" i="5" s="1"/>
  <c r="N75" i="9"/>
  <c r="M75" i="9"/>
  <c r="L75" i="9"/>
  <c r="K75" i="9"/>
  <c r="N27" i="9"/>
  <c r="M27" i="9"/>
  <c r="L27" i="9"/>
  <c r="K27" i="9"/>
  <c r="O27" i="9" s="1"/>
  <c r="M17" i="1"/>
  <c r="M18" i="1" s="1"/>
  <c r="N18" i="1" s="1"/>
  <c r="K17" i="1"/>
  <c r="K18" i="1" s="1"/>
  <c r="O75" i="9" l="1"/>
  <c r="L15" i="5"/>
  <c r="L16" i="5" s="1"/>
  <c r="N15" i="5"/>
  <c r="N16" i="5" s="1"/>
  <c r="O15" i="5"/>
  <c r="O16" i="5" s="1"/>
  <c r="O18" i="1"/>
  <c r="L18" i="1"/>
  <c r="L17" i="1"/>
  <c r="N17" i="1"/>
  <c r="O17" i="1"/>
  <c r="D27" i="9" l="1"/>
  <c r="E27" i="9"/>
  <c r="F27" i="9"/>
  <c r="G27" i="9"/>
  <c r="I27" i="9"/>
  <c r="J27" i="9" l="1"/>
  <c r="H27" i="9"/>
  <c r="G75" i="9"/>
  <c r="E75" i="9"/>
  <c r="I75" i="9"/>
  <c r="F75" i="9"/>
  <c r="D75" i="9"/>
  <c r="I15" i="5"/>
  <c r="I16" i="5" s="1"/>
  <c r="F15" i="5"/>
  <c r="G15" i="5" s="1"/>
  <c r="G16" i="5" s="1"/>
  <c r="D15" i="5"/>
  <c r="D16" i="5" s="1"/>
  <c r="I17" i="1"/>
  <c r="I18" i="1" s="1"/>
  <c r="F17" i="1"/>
  <c r="G17" i="1" s="1"/>
  <c r="D17" i="1"/>
  <c r="E17" i="1" s="1"/>
  <c r="F16" i="5" l="1"/>
  <c r="H75" i="9"/>
  <c r="F18" i="1"/>
  <c r="G18" i="1" s="1"/>
  <c r="H17" i="1"/>
  <c r="D18" i="1"/>
  <c r="J18" i="1" s="1"/>
  <c r="J15" i="5"/>
  <c r="J16" i="5" s="1"/>
  <c r="H15" i="5"/>
  <c r="H16" i="5" s="1"/>
  <c r="E15" i="5"/>
  <c r="E16" i="5" s="1"/>
  <c r="J75" i="9"/>
  <c r="E18" i="1"/>
  <c r="J17" i="1"/>
  <c r="H18" i="1" l="1"/>
</calcChain>
</file>

<file path=xl/sharedStrings.xml><?xml version="1.0" encoding="utf-8"?>
<sst xmlns="http://schemas.openxmlformats.org/spreadsheetml/2006/main" count="667" uniqueCount="134">
  <si>
    <t>Pozycja</t>
  </si>
  <si>
    <t>Marka</t>
  </si>
  <si>
    <t>Udział %</t>
  </si>
  <si>
    <t>DAF</t>
  </si>
  <si>
    <t>MAN</t>
  </si>
  <si>
    <t>3.5T&lt;DMC&lt;16T</t>
  </si>
  <si>
    <t>DMC&gt;=16T</t>
  </si>
  <si>
    <t>PZPM*</t>
  </si>
  <si>
    <t>VOLVO</t>
  </si>
  <si>
    <t>MERCEDES-BENZ</t>
  </si>
  <si>
    <t>SCANIA</t>
  </si>
  <si>
    <t>RENAULT</t>
  </si>
  <si>
    <t>IVECO</t>
  </si>
  <si>
    <t>FIAT</t>
  </si>
  <si>
    <t>CITROEN</t>
  </si>
  <si>
    <t>PEUGEOT</t>
  </si>
  <si>
    <t>FORD</t>
  </si>
  <si>
    <t>VOLKSWAGEN</t>
  </si>
  <si>
    <t>OPEL</t>
  </si>
  <si>
    <t>Pierwsze rejestracje NOWYCH samochodów ciężarowych o DMC&gt;3,5T, udział w rynku %</t>
  </si>
  <si>
    <t>First Registrations of NEW Commercial Vehicles, GVW&gt;3.5T, Market Share %</t>
  </si>
  <si>
    <t>Segment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</si>
  <si>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</si>
  <si>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</si>
  <si>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</si>
  <si>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</si>
  <si>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</si>
  <si>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</si>
  <si>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</si>
  <si>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</si>
  <si>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</si>
  <si>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First Registrations of NEW Buses, GVW&gt;3.5T, Market Share %</t>
  </si>
  <si>
    <t>Pierwsze rejestracje NOWYCH autobusów o DMC&gt;3,5T, udział w rynku %</t>
  </si>
  <si>
    <t>DMC&lt;=6T</t>
  </si>
  <si>
    <t>DMC&gt;6T</t>
  </si>
  <si>
    <t>Pierwsze rejestracje NOWYCH ciągników samochodowych o DMC&gt;3,5T, udział w rynku %</t>
  </si>
  <si>
    <t>First Registrations of NEW Road Tractors, GVW&gt;3.5T, Market Share %</t>
  </si>
  <si>
    <t>MITSUBISHI FUSO</t>
  </si>
  <si>
    <t>TOYOTA</t>
  </si>
  <si>
    <t>*/ Nie uwzgledniono rejestracji własnych marek krajowych producentów</t>
  </si>
  <si>
    <t>SOLARIS</t>
  </si>
  <si>
    <t>RAZEM / Sub Total 1-5</t>
  </si>
  <si>
    <t>Pierwsze rejestracje NOWYCH podwozi samochodowych o DMC&gt;3,5T, udział w rynku %</t>
  </si>
  <si>
    <t>First Registrations of NEW commercial vehicles (without Road Tractors), GVW&gt;3.5T, Market Share %</t>
  </si>
  <si>
    <t>B.D / N.A</t>
  </si>
  <si>
    <t>Model</t>
  </si>
  <si>
    <t>Zmiana poz r/r</t>
  </si>
  <si>
    <t>Ch position y/y</t>
  </si>
  <si>
    <t>Renault Master</t>
  </si>
  <si>
    <t>Iveco Daily</t>
  </si>
  <si>
    <t>Ford Transit</t>
  </si>
  <si>
    <t>RAZEM / TOTAL</t>
  </si>
  <si>
    <t>RAZEM / Sub Total 1-7</t>
  </si>
  <si>
    <t>Mercedes-Benz Sprinter</t>
  </si>
  <si>
    <t>FORD TRUCKS</t>
  </si>
  <si>
    <t>Toyota Proace City</t>
  </si>
  <si>
    <t>* PZPM na podstawie CEP (Centralnej Ewidencji Pojazdów)</t>
  </si>
  <si>
    <t xml:space="preserve">   Source: PZPM on the basis of CEP (Central Register of Vehicles)</t>
  </si>
  <si>
    <t>* Źródło: analizy PZPM na podstawie CEP (Centralnej Ewidencji Pojazdów)</t>
  </si>
  <si>
    <t xml:space="preserve"> *  Source: PZPM on the basis of CEP (Central Register of Vehicles)</t>
  </si>
  <si>
    <t>CARTHAGO</t>
  </si>
  <si>
    <t>Fiat Ducato</t>
  </si>
  <si>
    <t>Ford Transit Custom</t>
  </si>
  <si>
    <t>Volkswagen Crafter</t>
  </si>
  <si>
    <t>SKODA</t>
  </si>
  <si>
    <t>** Dane zawierają zabudowy krajowych producentów na podwoziach podanych producentów</t>
  </si>
  <si>
    <t>**The data includes bodies built by domestic manufacturers on chassis from the specified manufacturers</t>
  </si>
  <si>
    <t>RAZEM 1-20</t>
  </si>
  <si>
    <t>Ford Ranger</t>
  </si>
  <si>
    <t>Toyota Proace Max</t>
  </si>
  <si>
    <t>MAXUS</t>
  </si>
  <si>
    <t>**/ PZPM na podstawie CEP (Centralnej Ewidencji Pojazdów)</t>
  </si>
  <si>
    <t>FOTON</t>
  </si>
  <si>
    <t>Sztuki / Units</t>
  </si>
  <si>
    <t>Zmiana poz
r/r</t>
  </si>
  <si>
    <t>Ch. Position
y/y</t>
  </si>
  <si>
    <t>ISUZU</t>
  </si>
  <si>
    <t>BENIMAR</t>
  </si>
  <si>
    <t>RAZEM 1-10</t>
  </si>
  <si>
    <t>Rejestracje nowych samochodów dostawczych OGÓŁEM, ranking marek - 2026 narastająco</t>
  </si>
  <si>
    <t>Registrations of new LCV, Top Brands - 2026 YTD</t>
  </si>
  <si>
    <t>JAC</t>
  </si>
  <si>
    <t>MASURIA</t>
  </si>
  <si>
    <t>NISSAN</t>
  </si>
  <si>
    <t>MCLOUIS</t>
  </si>
  <si>
    <t>RIMOR</t>
  </si>
  <si>
    <t>Rejestracje nowych samochodów dostawczych do 3,5T, ranking modeli - 2026 narastająco</t>
  </si>
  <si>
    <t>Registrations of new LCV up to 3.5T, Top Models - 2026 YTD</t>
  </si>
  <si>
    <t>Volkswagen Caddy</t>
  </si>
  <si>
    <t>Renault Trafic</t>
  </si>
  <si>
    <t>Toyota Proace</t>
  </si>
  <si>
    <t>Opel Combo</t>
  </si>
  <si>
    <t>Opel Movano</t>
  </si>
  <si>
    <t>Volkswagen Transporter</t>
  </si>
  <si>
    <t>Fiat Doblo</t>
  </si>
  <si>
    <t>Renault Kangoo</t>
  </si>
  <si>
    <t>Ford Transit Courier</t>
  </si>
  <si>
    <t>Citroen Berlingo</t>
  </si>
  <si>
    <t>Marzec</t>
  </si>
  <si>
    <t>March</t>
  </si>
  <si>
    <t>HYMER</t>
  </si>
  <si>
    <t>ROLLER TEAM</t>
  </si>
  <si>
    <t>Kwiecień</t>
  </si>
  <si>
    <t>April</t>
  </si>
  <si>
    <t>Kwi/Mar
Zmiana %</t>
  </si>
  <si>
    <t>Apr/Mar Ch %</t>
  </si>
  <si>
    <t>Rok narastająco Styczeń - Kwiecień</t>
  </si>
  <si>
    <t>YTD January - April</t>
  </si>
  <si>
    <t>ADRIA</t>
  </si>
  <si>
    <t>Rejestracje nowych samochodów dostawczych do 3,5T, ranking marek - Kwiecień 2026</t>
  </si>
  <si>
    <t>Registrations of new LCV up to 3.5T, Top Brands - April 2026</t>
  </si>
  <si>
    <t>Rok narastająco Styczeń -Kwiecień</t>
  </si>
  <si>
    <t>Kwi/Mar
Zmiana poz</t>
  </si>
  <si>
    <t>Apr/Mar Ch position</t>
  </si>
  <si>
    <t>KIA</t>
  </si>
  <si>
    <t>Rejestracje nowych samochodów dostawczych do 3,5T, ranking modeli - Kwiecień 2026</t>
  </si>
  <si>
    <t>Registrations of new LCV up to 3.5T, Top Models - April 2026</t>
  </si>
  <si>
    <t>Toyota Hilux</t>
  </si>
  <si>
    <t>Mercedes-Benz Citan</t>
  </si>
  <si>
    <t>Fiat Scudo</t>
  </si>
  <si>
    <t>PZPM based on CEP (Central Register of Vehicles)</t>
  </si>
  <si>
    <t>FIRST REGISTRATIONS OF NEW COMMERCIAL VEHICLES OVER 3.5T</t>
  </si>
  <si>
    <t>% change y/y</t>
  </si>
  <si>
    <t>CV - TOTAL</t>
  </si>
  <si>
    <t>commercial vehicles over 3.5T</t>
  </si>
  <si>
    <t>special vehicles over 3.5T</t>
  </si>
  <si>
    <t>road tractors*</t>
  </si>
  <si>
    <t>BUSES - TOTAL</t>
  </si>
  <si>
    <t>COMMERCIAL VEHICLES - TOTAL</t>
  </si>
  <si>
    <t>*/ the data does not cover new registrations of domestic producers their own brands</t>
  </si>
  <si>
    <t>2026
Apr</t>
  </si>
  <si>
    <t>2025
Apr</t>
  </si>
  <si>
    <t>2026
Jan - Apr</t>
  </si>
  <si>
    <t>2025
Jan - Apr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</si>
</sst>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</numFmts>
  <fonts count="36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b/>
      <sz val="10"/>
      <color theme="0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sz val="9"/>
      <color theme="1"/>
      <name val="Arial Nova"/>
      <family val="2"/>
      <charset val="238"/>
    </font>
    <font>
      <i/>
      <sz val="11"/>
      <color theme="1"/>
      <name val="Arial Nova"/>
      <family val="2"/>
      <charset val="238"/>
    </font>
    <font>
      <u/>
      <sz val="11"/>
      <color theme="10"/>
      <name val="Arial Nova"/>
      <family val="2"/>
      <charset val="238"/>
    </font>
    <font>
      <sz val="10"/>
      <name val="Arial Nova"/>
      <family val="2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  <font>
      <i/>
      <sz val="10"/>
      <color theme="1"/>
      <name val="Arial Nova"/>
      <family val="2"/>
    </font>
    <font>
      <i/>
      <sz val="10"/>
      <color theme="1" tint="0.499984740745262"/>
      <name val="Arial Nova"/>
      <family val="2"/>
    </font>
    <font>
      <sz val="9"/>
      <color theme="1" tint="0.499984740745262"/>
      <name val="Arial Nova"/>
      <family val="2"/>
      <charset val="238"/>
    </font>
    <font>
      <sz val="10"/>
      <name val="Aptos"/>
      <family val="2"/>
    </font>
    <font>
      <b/>
      <sz val="20"/>
      <color rgb="FFFF0000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sz val="10"/>
      <color theme="1"/>
      <name val="Arial Nov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94CBEE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7" fillId="0" borderId="0"/>
    <xf numFmtId="167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38">
    <xf numFmtId="0" fontId="0" fillId="0" borderId="0" xfId="0"/>
    <xf numFmtId="0" fontId="10" fillId="0" borderId="0" xfId="6" applyFont="1"/>
    <xf numFmtId="0" fontId="11" fillId="0" borderId="0" xfId="6" applyFont="1"/>
    <xf numFmtId="14" fontId="12" fillId="0" borderId="0" xfId="6" applyNumberFormat="1" applyFont="1"/>
    <xf numFmtId="0" fontId="17" fillId="3" borderId="6" xfId="4" applyFont="1" applyFill="1" applyBorder="1" applyAlignment="1">
      <alignment horizontal="center" vertical="center" wrapText="1"/>
    </xf>
    <xf numFmtId="0" fontId="17" fillId="3" borderId="11" xfId="4" applyFont="1" applyFill="1" applyBorder="1" applyAlignment="1">
      <alignment horizontal="center" wrapText="1"/>
    </xf>
    <xf numFmtId="0" fontId="17" fillId="3" borderId="13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vertical="center" wrapText="1"/>
    </xf>
    <xf numFmtId="0" fontId="18" fillId="3" borderId="16" xfId="4" applyFont="1" applyFill="1" applyBorder="1" applyAlignment="1">
      <alignment horizontal="center" vertical="top" wrapText="1"/>
    </xf>
    <xf numFmtId="0" fontId="18" fillId="3" borderId="15" xfId="4" applyFont="1" applyFill="1" applyBorder="1" applyAlignment="1">
      <alignment horizontal="center" vertical="center" wrapText="1"/>
    </xf>
    <xf numFmtId="0" fontId="13" fillId="0" borderId="17" xfId="4" applyFont="1" applyBorder="1" applyAlignment="1">
      <alignment horizontal="center" vertical="center"/>
    </xf>
    <xf numFmtId="0" fontId="19" fillId="0" borderId="18" xfId="4" applyFont="1" applyBorder="1" applyAlignment="1">
      <alignment vertical="center"/>
    </xf>
    <xf numFmtId="3" fontId="19" fillId="0" borderId="19" xfId="4" applyNumberFormat="1" applyFont="1" applyBorder="1" applyAlignment="1">
      <alignment vertical="center"/>
    </xf>
    <xf numFmtId="10" fontId="19" fillId="0" borderId="18" xfId="7" applyNumberFormat="1" applyFont="1" applyBorder="1" applyAlignment="1">
      <alignment vertical="center"/>
    </xf>
    <xf numFmtId="165" fontId="19" fillId="0" borderId="18" xfId="7" applyNumberFormat="1" applyFont="1" applyBorder="1" applyAlignment="1">
      <alignment vertical="center"/>
    </xf>
    <xf numFmtId="0" fontId="19" fillId="4" borderId="18" xfId="4" applyFont="1" applyFill="1" applyBorder="1" applyAlignment="1">
      <alignment vertical="center"/>
    </xf>
    <xf numFmtId="3" fontId="19" fillId="4" borderId="19" xfId="4" applyNumberFormat="1" applyFont="1" applyFill="1" applyBorder="1" applyAlignment="1">
      <alignment vertical="center"/>
    </xf>
    <xf numFmtId="10" fontId="19" fillId="4" borderId="18" xfId="7" applyNumberFormat="1" applyFont="1" applyFill="1" applyBorder="1" applyAlignment="1">
      <alignment vertical="center"/>
    </xf>
    <xf numFmtId="165" fontId="19" fillId="4" borderId="18" xfId="7" applyNumberFormat="1" applyFont="1" applyFill="1" applyBorder="1" applyAlignment="1">
      <alignment vertical="center"/>
    </xf>
    <xf numFmtId="0" fontId="13" fillId="5" borderId="20" xfId="4" applyFont="1" applyFill="1" applyBorder="1" applyAlignment="1">
      <alignment horizontal="center" vertical="center"/>
    </xf>
    <xf numFmtId="3" fontId="19" fillId="5" borderId="19" xfId="4" applyNumberFormat="1" applyFont="1" applyFill="1" applyBorder="1" applyAlignment="1">
      <alignment vertical="center"/>
    </xf>
    <xf numFmtId="10" fontId="19" fillId="5" borderId="18" xfId="7" applyNumberFormat="1" applyFont="1" applyFill="1" applyBorder="1" applyAlignment="1">
      <alignment vertical="center"/>
    </xf>
    <xf numFmtId="165" fontId="19" fillId="5" borderId="18" xfId="7" applyNumberFormat="1" applyFont="1" applyFill="1" applyBorder="1" applyAlignment="1">
      <alignment vertical="center"/>
    </xf>
    <xf numFmtId="3" fontId="15" fillId="3" borderId="19" xfId="4" applyNumberFormat="1" applyFont="1" applyFill="1" applyBorder="1" applyAlignment="1">
      <alignment vertical="center"/>
    </xf>
    <xf numFmtId="9" fontId="15" fillId="3" borderId="18" xfId="7" applyFont="1" applyFill="1" applyBorder="1" applyAlignment="1">
      <alignment vertical="center"/>
    </xf>
    <xf numFmtId="165" fontId="15" fillId="3" borderId="18" xfId="4" applyNumberFormat="1" applyFont="1" applyFill="1" applyBorder="1" applyAlignment="1">
      <alignment vertical="center"/>
    </xf>
    <xf numFmtId="0" fontId="12" fillId="0" borderId="0" xfId="6" applyFont="1"/>
    <xf numFmtId="0" fontId="21" fillId="0" borderId="0" xfId="6" applyFont="1"/>
    <xf numFmtId="0" fontId="19" fillId="0" borderId="0" xfId="4" applyFont="1"/>
    <xf numFmtId="1" fontId="19" fillId="0" borderId="17" xfId="7" applyNumberFormat="1" applyFont="1" applyBorder="1" applyAlignment="1">
      <alignment horizontal="center"/>
    </xf>
    <xf numFmtId="1" fontId="19" fillId="4" borderId="17" xfId="7" applyNumberFormat="1" applyFont="1" applyFill="1" applyBorder="1" applyAlignment="1">
      <alignment horizontal="center"/>
    </xf>
    <xf numFmtId="3" fontId="19" fillId="5" borderId="17" xfId="4" applyNumberFormat="1" applyFont="1" applyFill="1" applyBorder="1" applyAlignment="1">
      <alignment vertical="center"/>
    </xf>
    <xf numFmtId="0" fontId="19" fillId="5" borderId="17" xfId="4" applyFont="1" applyFill="1" applyBorder="1" applyAlignment="1">
      <alignment vertical="center"/>
    </xf>
    <xf numFmtId="0" fontId="19" fillId="5" borderId="19" xfId="4" applyFont="1" applyFill="1" applyBorder="1" applyAlignment="1">
      <alignment vertical="center"/>
    </xf>
    <xf numFmtId="3" fontId="15" fillId="3" borderId="17" xfId="4" applyNumberFormat="1" applyFont="1" applyFill="1" applyBorder="1" applyAlignment="1">
      <alignment vertical="center"/>
    </xf>
    <xf numFmtId="0" fontId="10" fillId="0" borderId="0" xfId="0" applyFont="1"/>
    <xf numFmtId="0" fontId="24" fillId="0" borderId="0" xfId="0" applyFont="1"/>
    <xf numFmtId="14" fontId="10" fillId="0" borderId="0" xfId="6" applyNumberFormat="1" applyFont="1"/>
    <xf numFmtId="0" fontId="15" fillId="3" borderId="3" xfId="0" applyFont="1" applyFill="1" applyBorder="1" applyAlignment="1">
      <alignment wrapText="1"/>
    </xf>
    <xf numFmtId="166" fontId="15" fillId="3" borderId="2" xfId="32" applyNumberFormat="1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166" fontId="12" fillId="0" borderId="2" xfId="32" applyNumberFormat="1" applyFont="1" applyBorder="1" applyAlignment="1">
      <alignment horizontal="center"/>
    </xf>
    <xf numFmtId="165" fontId="12" fillId="0" borderId="2" xfId="31" applyNumberFormat="1" applyFont="1" applyBorder="1" applyAlignment="1">
      <alignment horizontal="center"/>
    </xf>
    <xf numFmtId="0" fontId="12" fillId="0" borderId="3" xfId="0" applyFont="1" applyBorder="1" applyAlignment="1">
      <alignment horizontal="left" wrapText="1" indent="1"/>
    </xf>
    <xf numFmtId="166" fontId="12" fillId="0" borderId="4" xfId="32" applyNumberFormat="1" applyFont="1" applyBorder="1" applyAlignment="1">
      <alignment horizontal="center"/>
    </xf>
    <xf numFmtId="165" fontId="12" fillId="0" borderId="4" xfId="34" applyNumberFormat="1" applyFont="1" applyBorder="1" applyAlignment="1">
      <alignment horizontal="center"/>
    </xf>
    <xf numFmtId="0" fontId="15" fillId="3" borderId="2" xfId="0" applyFont="1" applyFill="1" applyBorder="1" applyAlignment="1">
      <alignment vertical="center" wrapText="1"/>
    </xf>
    <xf numFmtId="166" fontId="15" fillId="3" borderId="2" xfId="32" applyNumberFormat="1" applyFont="1" applyFill="1" applyBorder="1" applyAlignment="1">
      <alignment horizontal="center" vertical="center"/>
    </xf>
    <xf numFmtId="165" fontId="15" fillId="3" borderId="2" xfId="31" applyNumberFormat="1" applyFont="1" applyFill="1" applyBorder="1" applyAlignment="1">
      <alignment horizontal="center" vertical="center"/>
    </xf>
    <xf numFmtId="0" fontId="25" fillId="0" borderId="0" xfId="3" applyFont="1"/>
    <xf numFmtId="0" fontId="20" fillId="4" borderId="17" xfId="0" applyFont="1" applyFill="1" applyBorder="1" applyAlignment="1">
      <alignment horizontal="center" vertical="center" wrapText="1"/>
    </xf>
    <xf numFmtId="0" fontId="13" fillId="0" borderId="7" xfId="4" applyFont="1" applyBorder="1" applyAlignment="1">
      <alignment horizontal="center" vertical="center"/>
    </xf>
    <xf numFmtId="0" fontId="13" fillId="0" borderId="13" xfId="4" applyFont="1" applyBorder="1" applyAlignment="1">
      <alignment horizontal="center" vertical="center"/>
    </xf>
    <xf numFmtId="0" fontId="19" fillId="4" borderId="11" xfId="4" applyFont="1" applyFill="1" applyBorder="1" applyAlignment="1">
      <alignment vertical="center"/>
    </xf>
    <xf numFmtId="0" fontId="19" fillId="0" borderId="0" xfId="4" applyFont="1" applyAlignment="1">
      <alignment vertical="center"/>
    </xf>
    <xf numFmtId="0" fontId="19" fillId="4" borderId="16" xfId="4" applyFont="1" applyFill="1" applyBorder="1" applyAlignment="1">
      <alignment vertical="center"/>
    </xf>
    <xf numFmtId="0" fontId="13" fillId="0" borderId="15" xfId="4" applyFont="1" applyBorder="1" applyAlignment="1">
      <alignment horizontal="center" vertical="center"/>
    </xf>
    <xf numFmtId="0" fontId="13" fillId="0" borderId="8" xfId="4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0" fillId="2" borderId="0" xfId="0" applyFont="1" applyFill="1"/>
    <xf numFmtId="0" fontId="22" fillId="0" borderId="0" xfId="0" applyFont="1"/>
    <xf numFmtId="0" fontId="26" fillId="5" borderId="20" xfId="4" applyFont="1" applyFill="1" applyBorder="1" applyAlignment="1">
      <alignment horizontal="center" vertical="center"/>
    </xf>
    <xf numFmtId="0" fontId="19" fillId="0" borderId="19" xfId="4" applyFont="1" applyBorder="1" applyAlignment="1">
      <alignment vertical="center"/>
    </xf>
    <xf numFmtId="0" fontId="29" fillId="0" borderId="0" xfId="0" applyFont="1"/>
    <xf numFmtId="0" fontId="29" fillId="0" borderId="0" xfId="11" applyFont="1" applyAlignment="1">
      <alignment horizontal="left"/>
    </xf>
    <xf numFmtId="0" fontId="29" fillId="0" borderId="0" xfId="6" applyFont="1"/>
    <xf numFmtId="0" fontId="30" fillId="0" borderId="0" xfId="6" applyFont="1"/>
    <xf numFmtId="0" fontId="30" fillId="0" borderId="0" xfId="0" applyFont="1"/>
    <xf numFmtId="0" fontId="7" fillId="0" borderId="0" xfId="6"/>
    <xf numFmtId="0" fontId="20" fillId="4" borderId="17" xfId="6" applyFont="1" applyFill="1" applyBorder="1" applyAlignment="1">
      <alignment horizontal="center" vertical="center" wrapText="1"/>
    </xf>
    <xf numFmtId="0" fontId="23" fillId="0" borderId="0" xfId="6" applyFont="1"/>
    <xf numFmtId="0" fontId="31" fillId="0" borderId="0" xfId="6" applyFont="1"/>
    <xf numFmtId="0" fontId="22" fillId="0" borderId="0" xfId="6" applyFont="1"/>
    <xf numFmtId="3" fontId="10" fillId="0" borderId="0" xfId="0" applyNumberFormat="1" applyFont="1"/>
    <xf numFmtId="3" fontId="19" fillId="0" borderId="0" xfId="4" applyNumberFormat="1" applyFont="1"/>
    <xf numFmtId="0" fontId="32" fillId="0" borderId="24" xfId="4" applyFont="1" applyBorder="1" applyAlignment="1">
      <alignment vertical="center"/>
    </xf>
    <xf numFmtId="0" fontId="32" fillId="0" borderId="25" xfId="4" applyFont="1" applyBorder="1" applyAlignment="1">
      <alignment vertical="center"/>
    </xf>
    <xf numFmtId="10" fontId="32" fillId="0" borderId="26" xfId="7" applyNumberFormat="1" applyFont="1" applyBorder="1" applyAlignment="1">
      <alignment vertical="center"/>
    </xf>
    <xf numFmtId="0" fontId="32" fillId="0" borderId="27" xfId="4" applyFont="1" applyBorder="1" applyAlignment="1">
      <alignment vertical="center"/>
    </xf>
    <xf numFmtId="10" fontId="32" fillId="0" borderId="27" xfId="7" applyNumberFormat="1" applyFont="1" applyBorder="1" applyAlignment="1">
      <alignment vertical="center"/>
    </xf>
    <xf numFmtId="165" fontId="32" fillId="0" borderId="24" xfId="7" applyNumberFormat="1" applyFont="1" applyBorder="1" applyAlignment="1">
      <alignment vertical="center"/>
    </xf>
    <xf numFmtId="165" fontId="32" fillId="0" borderId="27" xfId="7" applyNumberFormat="1" applyFont="1" applyBorder="1" applyAlignment="1">
      <alignment vertical="center"/>
    </xf>
    <xf numFmtId="0" fontId="32" fillId="0" borderId="4" xfId="4" applyFont="1" applyBorder="1" applyAlignment="1">
      <alignment vertical="center"/>
    </xf>
    <xf numFmtId="0" fontId="32" fillId="0" borderId="3" xfId="4" applyFont="1" applyBorder="1" applyAlignment="1">
      <alignment vertical="center"/>
    </xf>
    <xf numFmtId="10" fontId="32" fillId="0" borderId="28" xfId="7" applyNumberFormat="1" applyFont="1" applyBorder="1" applyAlignment="1">
      <alignment vertical="center"/>
    </xf>
    <xf numFmtId="0" fontId="32" fillId="0" borderId="0" xfId="4" applyFont="1" applyAlignment="1">
      <alignment vertical="center"/>
    </xf>
    <xf numFmtId="10" fontId="32" fillId="0" borderId="0" xfId="7" applyNumberFormat="1" applyFont="1" applyAlignment="1">
      <alignment vertical="center"/>
    </xf>
    <xf numFmtId="165" fontId="32" fillId="0" borderId="4" xfId="7" applyNumberFormat="1" applyFont="1" applyBorder="1" applyAlignment="1">
      <alignment vertical="center"/>
    </xf>
    <xf numFmtId="165" fontId="32" fillId="0" borderId="0" xfId="7" applyNumberFormat="1" applyFont="1" applyAlignment="1">
      <alignment vertical="center"/>
    </xf>
    <xf numFmtId="14" fontId="23" fillId="0" borderId="0" xfId="6" applyNumberFormat="1" applyFont="1"/>
    <xf numFmtId="0" fontId="33" fillId="0" borderId="0" xfId="33" applyFont="1" applyAlignment="1">
      <alignment horizontal="center" vertical="top"/>
    </xf>
    <xf numFmtId="0" fontId="34" fillId="0" borderId="0" xfId="4" applyFont="1" applyAlignment="1">
      <alignment horizontal="right" vertical="center"/>
    </xf>
    <xf numFmtId="0" fontId="12" fillId="0" borderId="1" xfId="0" applyFont="1" applyBorder="1" applyAlignment="1">
      <alignment wrapText="1"/>
    </xf>
    <xf numFmtId="0" fontId="12" fillId="0" borderId="0" xfId="0" applyFont="1" applyAlignment="1">
      <alignment horizontal="left" vertical="top"/>
    </xf>
    <xf numFmtId="0" fontId="13" fillId="0" borderId="0" xfId="4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6" fillId="3" borderId="14" xfId="4" applyFont="1" applyFill="1" applyBorder="1" applyAlignment="1">
      <alignment horizontal="center" vertical="center"/>
    </xf>
    <xf numFmtId="0" fontId="16" fillId="3" borderId="21" xfId="4" applyFont="1" applyFill="1" applyBorder="1" applyAlignment="1">
      <alignment horizontal="center" vertical="center"/>
    </xf>
    <xf numFmtId="0" fontId="16" fillId="3" borderId="22" xfId="4" applyFont="1" applyFill="1" applyBorder="1" applyAlignment="1">
      <alignment horizontal="center" vertical="center"/>
    </xf>
    <xf numFmtId="0" fontId="16" fillId="3" borderId="23" xfId="4" applyFont="1" applyFill="1" applyBorder="1" applyAlignment="1">
      <alignment horizontal="center" vertical="center"/>
    </xf>
    <xf numFmtId="0" fontId="15" fillId="3" borderId="20" xfId="4" applyFont="1" applyFill="1" applyBorder="1" applyAlignment="1">
      <alignment horizontal="center" vertical="top"/>
    </xf>
    <xf numFmtId="0" fontId="15" fillId="3" borderId="18" xfId="4" applyFont="1" applyFill="1" applyBorder="1" applyAlignment="1">
      <alignment horizontal="center" vertical="top"/>
    </xf>
    <xf numFmtId="0" fontId="13" fillId="5" borderId="20" xfId="4" applyFont="1" applyFill="1" applyBorder="1" applyAlignment="1">
      <alignment horizontal="center" vertical="center"/>
    </xf>
    <xf numFmtId="0" fontId="13" fillId="5" borderId="18" xfId="4" applyFont="1" applyFill="1" applyBorder="1" applyAlignment="1">
      <alignment horizontal="center" vertical="center"/>
    </xf>
    <xf numFmtId="0" fontId="16" fillId="3" borderId="12" xfId="4" applyFont="1" applyFill="1" applyBorder="1" applyAlignment="1">
      <alignment horizontal="center" vertical="top"/>
    </xf>
    <xf numFmtId="0" fontId="16" fillId="3" borderId="14" xfId="4" applyFont="1" applyFill="1" applyBorder="1" applyAlignment="1">
      <alignment horizontal="center" vertical="top"/>
    </xf>
    <xf numFmtId="0" fontId="16" fillId="3" borderId="13" xfId="4" applyFont="1" applyFill="1" applyBorder="1" applyAlignment="1">
      <alignment horizontal="center" vertical="top"/>
    </xf>
    <xf numFmtId="0" fontId="16" fillId="3" borderId="15" xfId="4" applyFont="1" applyFill="1" applyBorder="1" applyAlignment="1">
      <alignment horizontal="center" vertical="top"/>
    </xf>
    <xf numFmtId="0" fontId="18" fillId="3" borderId="13" xfId="4" applyFont="1" applyFill="1" applyBorder="1" applyAlignment="1">
      <alignment horizontal="center" vertical="top" wrapText="1"/>
    </xf>
    <xf numFmtId="0" fontId="18" fillId="3" borderId="15" xfId="4" applyFont="1" applyFill="1" applyBorder="1" applyAlignment="1">
      <alignment horizontal="center" vertical="top" wrapText="1"/>
    </xf>
    <xf numFmtId="0" fontId="18" fillId="3" borderId="13" xfId="4" applyFont="1" applyFill="1" applyBorder="1" applyAlignment="1">
      <alignment horizontal="center" vertical="center" wrapText="1"/>
    </xf>
    <xf numFmtId="0" fontId="18" fillId="3" borderId="15" xfId="4" applyFont="1" applyFill="1" applyBorder="1" applyAlignment="1">
      <alignment horizontal="center" vertical="center" wrapText="1"/>
    </xf>
    <xf numFmtId="0" fontId="17" fillId="3" borderId="6" xfId="4" applyFont="1" applyFill="1" applyBorder="1" applyAlignment="1">
      <alignment horizontal="center" vertical="center" wrapText="1"/>
    </xf>
    <xf numFmtId="0" fontId="17" fillId="3" borderId="11" xfId="4" applyFont="1" applyFill="1" applyBorder="1" applyAlignment="1">
      <alignment horizontal="center" vertical="center" wrapText="1"/>
    </xf>
    <xf numFmtId="0" fontId="17" fillId="3" borderId="14" xfId="4" applyFont="1" applyFill="1" applyBorder="1" applyAlignment="1">
      <alignment horizontal="center" vertical="center" wrapText="1"/>
    </xf>
    <xf numFmtId="0" fontId="17" fillId="3" borderId="16" xfId="4" applyFont="1" applyFill="1" applyBorder="1" applyAlignment="1">
      <alignment horizontal="center" vertical="center" wrapText="1"/>
    </xf>
    <xf numFmtId="0" fontId="15" fillId="3" borderId="6" xfId="4" applyFont="1" applyFill="1" applyBorder="1" applyAlignment="1">
      <alignment horizontal="center" wrapText="1"/>
    </xf>
    <xf numFmtId="0" fontId="15" fillId="3" borderId="12" xfId="4" applyFont="1" applyFill="1" applyBorder="1" applyAlignment="1">
      <alignment horizontal="center" wrapText="1"/>
    </xf>
    <xf numFmtId="0" fontId="15" fillId="3" borderId="7" xfId="4" applyFont="1" applyFill="1" applyBorder="1" applyAlignment="1">
      <alignment horizontal="center" wrapText="1"/>
    </xf>
    <xf numFmtId="0" fontId="15" fillId="3" borderId="13" xfId="4" applyFont="1" applyFill="1" applyBorder="1" applyAlignment="1">
      <alignment horizontal="center" wrapText="1"/>
    </xf>
    <xf numFmtId="0" fontId="15" fillId="3" borderId="6" xfId="4" applyFont="1" applyFill="1" applyBorder="1" applyAlignment="1">
      <alignment horizontal="center" vertical="center"/>
    </xf>
    <xf numFmtId="0" fontId="15" fillId="3" borderId="8" xfId="4" applyFont="1" applyFill="1" applyBorder="1" applyAlignment="1">
      <alignment horizontal="center" vertical="center"/>
    </xf>
    <xf numFmtId="0" fontId="15" fillId="3" borderId="9" xfId="4" applyFont="1" applyFill="1" applyBorder="1" applyAlignment="1">
      <alignment horizontal="center" vertical="center"/>
    </xf>
    <xf numFmtId="0" fontId="17" fillId="3" borderId="7" xfId="4" applyFont="1" applyFill="1" applyBorder="1" applyAlignment="1">
      <alignment horizontal="center" wrapText="1"/>
    </xf>
    <xf numFmtId="0" fontId="17" fillId="3" borderId="13" xfId="4" applyFont="1" applyFill="1" applyBorder="1" applyAlignment="1">
      <alignment horizontal="center" wrapText="1"/>
    </xf>
    <xf numFmtId="0" fontId="17" fillId="3" borderId="7" xfId="4" applyFont="1" applyFill="1" applyBorder="1" applyAlignment="1">
      <alignment horizontal="center" vertical="center" wrapText="1"/>
    </xf>
    <xf numFmtId="0" fontId="17" fillId="3" borderId="13" xfId="4" applyFont="1" applyFill="1" applyBorder="1" applyAlignment="1">
      <alignment horizontal="center" vertical="center" wrapText="1"/>
    </xf>
    <xf numFmtId="0" fontId="15" fillId="3" borderId="10" xfId="4" applyFont="1" applyFill="1" applyBorder="1" applyAlignment="1">
      <alignment horizontal="center" vertical="center"/>
    </xf>
    <xf numFmtId="0" fontId="15" fillId="3" borderId="11" xfId="4" applyFont="1" applyFill="1" applyBorder="1" applyAlignment="1">
      <alignment horizontal="center" vertical="center"/>
    </xf>
    <xf numFmtId="0" fontId="16" fillId="3" borderId="16" xfId="4" applyFont="1" applyFill="1" applyBorder="1" applyAlignment="1">
      <alignment horizontal="center" vertical="center"/>
    </xf>
    <xf numFmtId="0" fontId="14" fillId="0" borderId="21" xfId="4" applyFont="1" applyBorder="1" applyAlignment="1">
      <alignment horizontal="center" vertical="center"/>
    </xf>
    <xf numFmtId="0" fontId="15" fillId="3" borderId="20" xfId="4" applyFont="1" applyFill="1" applyBorder="1" applyAlignment="1">
      <alignment horizontal="right" vertical="top"/>
    </xf>
    <xf numFmtId="0" fontId="15" fillId="3" borderId="18" xfId="4" applyFont="1" applyFill="1" applyBorder="1" applyAlignment="1">
      <alignment horizontal="right" vertical="top"/>
    </xf>
    <xf numFmtId="0" fontId="28" fillId="3" borderId="13" xfId="4" applyFont="1" applyFill="1" applyBorder="1" applyAlignment="1">
      <alignment horizontal="center" vertical="top" wrapText="1"/>
    </xf>
    <xf numFmtId="0" fontId="28" fillId="3" borderId="15" xfId="4" applyFont="1" applyFill="1" applyBorder="1" applyAlignment="1">
      <alignment horizontal="center" vertical="top" wrapText="1"/>
    </xf>
    <xf numFmtId="0" fontId="27" fillId="3" borderId="7" xfId="4" applyFont="1" applyFill="1" applyBorder="1" applyAlignment="1">
      <alignment horizontal="center" wrapText="1"/>
    </xf>
    <xf numFmtId="0" fontId="27" fillId="3" borderId="13" xfId="4" applyFont="1" applyFill="1" applyBorder="1" applyAlignment="1">
      <alignment horizontal="center" wrapText="1"/>
    </xf>
    <xf numFmtId="0" fontId="35" fillId="0" borderId="0" xfId="0" applyFont="1" applyAlignment="1">
      <alignment horizontal="center" vertical="center"/>
    </xf>
  </cellXfs>
  <cellStyles count="35">
    <cellStyle name="Dziesiętny" xfId="32" builtinId="3"/>
    <cellStyle name="Dziesiętny 2" xfId="1" xr:uid="{00000000-0005-0000-0000-000001000000}"/>
    <cellStyle name="Dziesiętny 2 2" xfId="14" xr:uid="{00000000-0005-0000-0000-000002000000}"/>
    <cellStyle name="Dziesiętny 2 3" xfId="26" xr:uid="{00000000-0005-0000-0000-000003000000}"/>
    <cellStyle name="Dziesiętny 2 4" xfId="13" xr:uid="{00000000-0005-0000-0000-000004000000}"/>
    <cellStyle name="Dziesiętny 3" xfId="2" xr:uid="{00000000-0005-0000-0000-000005000000}"/>
    <cellStyle name="Dziesiętny 3 2" xfId="27" xr:uid="{00000000-0005-0000-0000-000006000000}"/>
    <cellStyle name="Dziesiętny 3 3" xfId="12" xr:uid="{00000000-0005-0000-0000-000007000000}"/>
    <cellStyle name="Dziesiętny 4" xfId="25" xr:uid="{00000000-0005-0000-0000-000008000000}"/>
    <cellStyle name="Hiperłącze" xfId="3" builtinId="8"/>
    <cellStyle name="Hiperłącze 2" xfId="28" xr:uid="{00000000-0005-0000-0000-00000A000000}"/>
    <cellStyle name="Hiperłącze 3" xfId="33" xr:uid="{00000000-0005-0000-0000-00000B000000}"/>
    <cellStyle name="Normalny" xfId="0" builtinId="0"/>
    <cellStyle name="Normalny 2" xfId="4" xr:uid="{00000000-0005-0000-0000-00000D000000}"/>
    <cellStyle name="Normalny 3" xfId="5" xr:uid="{00000000-0005-0000-0000-00000E000000}"/>
    <cellStyle name="Normalny 3 2" xfId="15" xr:uid="{00000000-0005-0000-0000-00000F000000}"/>
    <cellStyle name="Normalny 4" xfId="6" xr:uid="{00000000-0005-0000-0000-000010000000}"/>
    <cellStyle name="Normalny 4 2" xfId="17" xr:uid="{00000000-0005-0000-0000-000011000000}"/>
    <cellStyle name="Normalny 4 3" xfId="29" xr:uid="{00000000-0005-0000-0000-000012000000}"/>
    <cellStyle name="Normalny 4 4" xfId="16" xr:uid="{00000000-0005-0000-0000-000013000000}"/>
    <cellStyle name="Normalny 5" xfId="18" xr:uid="{00000000-0005-0000-0000-000014000000}"/>
    <cellStyle name="Normalny 5 2" xfId="19" xr:uid="{00000000-0005-0000-0000-000015000000}"/>
    <cellStyle name="Normalny 6" xfId="20" xr:uid="{00000000-0005-0000-0000-000016000000}"/>
    <cellStyle name="Normalny 7" xfId="21" xr:uid="{00000000-0005-0000-0000-000017000000}"/>
    <cellStyle name="Normalny 8" xfId="11" xr:uid="{00000000-0005-0000-0000-000018000000}"/>
    <cellStyle name="Normalny 9" xfId="10" xr:uid="{00000000-0005-0000-0000-000019000000}"/>
    <cellStyle name="Procentowy" xfId="34" builtinId="5"/>
    <cellStyle name="Procentowy 2" xfId="7" xr:uid="{00000000-0005-0000-0000-00001B000000}"/>
    <cellStyle name="Procentowy 3" xfId="8" xr:uid="{00000000-0005-0000-0000-00001C000000}"/>
    <cellStyle name="Procentowy 3 2" xfId="23" xr:uid="{00000000-0005-0000-0000-00001D000000}"/>
    <cellStyle name="Procentowy 4" xfId="9" xr:uid="{00000000-0005-0000-0000-00001E000000}"/>
    <cellStyle name="Procentowy 4 2" xfId="31" xr:uid="{00000000-0005-0000-0000-00001F000000}"/>
    <cellStyle name="Procentowy 4 3" xfId="24" xr:uid="{00000000-0005-0000-0000-000020000000}"/>
    <cellStyle name="Procentowy 5" xfId="22" xr:uid="{00000000-0005-0000-0000-000021000000}"/>
    <cellStyle name="Procentowy 6" xfId="30" xr:uid="{00000000-0005-0000-0000-000022000000}"/>
  </cellStyles>
  <dxfs count="64"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ZMSOIS/PZPM%202012/CEP/12.2012/dane%20szczeg&#243;&#322;owe/raporty/PZPM_CEP_RAPORT_WSZYSTKIE_POJAZDY_GRUDZIE&#323;_2012_NOWE%20I%20U&#379;YWANE.xls" TargetMode="External"/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PZPM%202019/CEP/2019.07/dane%20szczeg&#243;&#322;owe/raporty/PZPM_CEP_RAPORT_WSZYSTKIE_POJAZDY.xlsm" TargetMode="External"/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0E52A-3151-4FBB-A8B1-E4549EBE9CAB}">
  <dimension ref="B1:P17"/>
  <sheetViews>
    <sheetView showGridLines="0" tabSelected="1" zoomScaleNormal="100" workbookViewId="0">
      <selection activeCell="C6" sqref="C6"/>
    </sheetView>
  </sheetViews>
  <sheetFormatPr defaultColWidth="9.109375" defaultRowHeight="13.8"/>
  <cols>
    <col min="1" max="1" width="1.6640625" style="35" customWidth="1"/>
    <col min="2" max="2" width="32.33203125" style="35" customWidth="1"/>
    <col min="3" max="7" width="11" style="35" customWidth="1"/>
    <col min="8" max="8" width="12" style="35" customWidth="1"/>
    <col min="9" max="11" width="9.109375" style="35"/>
    <col min="12" max="12" width="24.109375" style="35" customWidth="1"/>
    <col min="13" max="15" width="9.109375" style="35"/>
    <col min="16" max="16" width="10.5546875" style="35" customWidth="1"/>
    <col min="17" max="17" width="11.44140625" style="35" customWidth="1"/>
    <col min="18" max="16384" width="9.109375" style="35"/>
  </cols>
  <sheetData>
    <row r="1" spans="2:8">
      <c r="B1" s="35" t="s">
        <v>120</v>
      </c>
      <c r="D1" s="36"/>
      <c r="E1" s="36"/>
      <c r="F1" s="36"/>
      <c r="G1" s="36"/>
      <c r="H1" s="3">
        <v>46149</v>
      </c>
    </row>
    <row r="2" spans="2:8" ht="26.25" customHeight="1">
      <c r="B2" s="137" t="s">
        <v>121</v>
      </c>
      <c r="C2" s="137"/>
      <c r="D2" s="137"/>
      <c r="E2" s="137"/>
      <c r="F2" s="137"/>
      <c r="G2" s="137"/>
      <c r="H2" s="137"/>
    </row>
    <row r="3" spans="2:8" ht="26.25" customHeight="1">
      <c r="B3" s="38"/>
      <c r="C3" s="39" t="s">
        <v>130</v>
      </c>
      <c r="D3" s="39" t="s">
        <v>131</v>
      </c>
      <c r="E3" s="40" t="s">
        <v>122</v>
      </c>
      <c r="F3" s="39" t="s">
        <v>132</v>
      </c>
      <c r="G3" s="39" t="s">
        <v>133</v>
      </c>
      <c r="H3" s="40" t="s">
        <v>122</v>
      </c>
    </row>
    <row r="4" spans="2:8" ht="26.25" customHeight="1">
      <c r="B4" s="92" t="s">
        <v>123</v>
      </c>
      <c r="C4" s="41">
        <v>3469</v>
      </c>
      <c r="D4" s="41">
        <v>2686</v>
      </c>
      <c r="E4" s="42">
        <v>0.29151154132539081</v>
      </c>
      <c r="F4" s="41">
        <v>11879</v>
      </c>
      <c r="G4" s="41">
        <v>9010</v>
      </c>
      <c r="H4" s="42">
        <v>0.31842397336293016</v>
      </c>
    </row>
    <row r="5" spans="2:8" ht="26.25" customHeight="1">
      <c r="B5" s="43" t="s">
        <v>124</v>
      </c>
      <c r="C5" s="44">
        <v>687</v>
      </c>
      <c r="D5" s="44">
        <v>615</v>
      </c>
      <c r="E5" s="45">
        <v>0.11707317073170742</v>
      </c>
      <c r="F5" s="44">
        <v>2436</v>
      </c>
      <c r="G5" s="44">
        <v>2065</v>
      </c>
      <c r="H5" s="45">
        <v>0.1796610169491526</v>
      </c>
    </row>
    <row r="6" spans="2:8" ht="26.25" customHeight="1">
      <c r="B6" s="43" t="s">
        <v>125</v>
      </c>
      <c r="C6" s="44">
        <v>113</v>
      </c>
      <c r="D6" s="44">
        <v>100</v>
      </c>
      <c r="E6" s="45">
        <v>0.12999999999999989</v>
      </c>
      <c r="F6" s="44">
        <v>330</v>
      </c>
      <c r="G6" s="44">
        <v>336</v>
      </c>
      <c r="H6" s="45">
        <v>-1.7857142857142905E-2</v>
      </c>
    </row>
    <row r="7" spans="2:8" ht="26.25" customHeight="1">
      <c r="B7" s="43" t="s">
        <v>126</v>
      </c>
      <c r="C7" s="44">
        <v>2669</v>
      </c>
      <c r="D7" s="44">
        <v>1971</v>
      </c>
      <c r="E7" s="45">
        <v>0.35413495687468299</v>
      </c>
      <c r="F7" s="44">
        <v>9113</v>
      </c>
      <c r="G7" s="44">
        <v>6609</v>
      </c>
      <c r="H7" s="45">
        <v>0.37887728854592218</v>
      </c>
    </row>
    <row r="8" spans="2:8" ht="26.25" customHeight="1">
      <c r="B8" s="92" t="s">
        <v>127</v>
      </c>
      <c r="C8" s="41">
        <v>388</v>
      </c>
      <c r="D8" s="41">
        <v>200</v>
      </c>
      <c r="E8" s="42">
        <v>0.94</v>
      </c>
      <c r="F8" s="41">
        <v>1266</v>
      </c>
      <c r="G8" s="41">
        <v>740</v>
      </c>
      <c r="H8" s="42">
        <v>0.71081081081081088</v>
      </c>
    </row>
    <row r="9" spans="2:8" ht="26.25" customHeight="1">
      <c r="B9" s="46" t="s">
        <v>128</v>
      </c>
      <c r="C9" s="47">
        <v>3857</v>
      </c>
      <c r="D9" s="47">
        <v>2886</v>
      </c>
      <c r="E9" s="48">
        <v>0.33645183645183652</v>
      </c>
      <c r="F9" s="47">
        <v>13145</v>
      </c>
      <c r="G9" s="47">
        <v>9750</v>
      </c>
      <c r="H9" s="48">
        <v>0.34820512820512817</v>
      </c>
    </row>
    <row r="10" spans="2:8">
      <c r="B10" s="93" t="s">
        <v>129</v>
      </c>
    </row>
    <row r="11" spans="2:8" ht="15" customHeight="1"/>
    <row r="17" spans="16:16">
      <c r="P17" s="49"/>
    </row>
  </sheetData>
  <mergeCells count="1">
    <mergeCell ref="B2:H2"/>
  </mergeCells>
  <conditionalFormatting sqref="E4:E9 H4:H9">
    <cfRule type="cellIs" dxfId="63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1:O22"/>
  <sheetViews>
    <sheetView showGridLines="0" zoomScale="90" zoomScaleNormal="90" workbookViewId="0">
      <selection activeCell="B3" sqref="B3:O3"/>
    </sheetView>
  </sheetViews>
  <sheetFormatPr defaultColWidth="9.109375" defaultRowHeight="13.8"/>
  <cols>
    <col min="1" max="1" width="1.109375" style="35" customWidth="1"/>
    <col min="2" max="2" width="9.109375" style="35" customWidth="1"/>
    <col min="3" max="3" width="16.88671875" style="35" customWidth="1"/>
    <col min="4" max="4" width="9" style="35" customWidth="1"/>
    <col min="5" max="5" width="11" style="35" customWidth="1"/>
    <col min="6" max="6" width="9" style="35" customWidth="1"/>
    <col min="7" max="7" width="12.88671875" style="35" customWidth="1"/>
    <col min="8" max="9" width="9" style="35" customWidth="1"/>
    <col min="10" max="10" width="11.33203125" style="35" customWidth="1"/>
    <col min="11" max="14" width="9.109375" style="35"/>
    <col min="15" max="15" width="11.44140625" style="35" customWidth="1"/>
    <col min="16" max="16384" width="9.109375" style="35"/>
  </cols>
  <sheetData>
    <row r="1" spans="2:15">
      <c r="B1" s="35" t="s">
        <v>7</v>
      </c>
      <c r="E1" s="36"/>
      <c r="O1" s="37">
        <v>46149</v>
      </c>
    </row>
    <row r="2" spans="2:15" ht="14.4" customHeight="1">
      <c r="B2" s="94" t="s">
        <v>19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</row>
    <row r="3" spans="2:15" ht="14.4" customHeight="1" thickBot="1">
      <c r="B3" s="130" t="s">
        <v>20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</row>
    <row r="4" spans="2:15" ht="14.4" customHeight="1">
      <c r="B4" s="116" t="s">
        <v>0</v>
      </c>
      <c r="C4" s="118" t="s">
        <v>1</v>
      </c>
      <c r="D4" s="120" t="s">
        <v>102</v>
      </c>
      <c r="E4" s="121"/>
      <c r="F4" s="121"/>
      <c r="G4" s="121"/>
      <c r="H4" s="122"/>
      <c r="I4" s="127" t="s">
        <v>98</v>
      </c>
      <c r="J4" s="122"/>
      <c r="K4" s="127" t="s">
        <v>106</v>
      </c>
      <c r="L4" s="121"/>
      <c r="M4" s="121"/>
      <c r="N4" s="121"/>
      <c r="O4" s="128"/>
    </row>
    <row r="5" spans="2:15" ht="14.4" customHeight="1" thickBot="1">
      <c r="B5" s="117"/>
      <c r="C5" s="119"/>
      <c r="D5" s="96" t="s">
        <v>103</v>
      </c>
      <c r="E5" s="97"/>
      <c r="F5" s="97"/>
      <c r="G5" s="97"/>
      <c r="H5" s="98"/>
      <c r="I5" s="99" t="s">
        <v>99</v>
      </c>
      <c r="J5" s="98"/>
      <c r="K5" s="99" t="s">
        <v>107</v>
      </c>
      <c r="L5" s="97"/>
      <c r="M5" s="97"/>
      <c r="N5" s="97"/>
      <c r="O5" s="129"/>
    </row>
    <row r="6" spans="2:15" ht="14.4" customHeight="1">
      <c r="B6" s="117"/>
      <c r="C6" s="119"/>
      <c r="D6" s="112">
        <v>2026</v>
      </c>
      <c r="E6" s="113"/>
      <c r="F6" s="112">
        <v>2025</v>
      </c>
      <c r="G6" s="113"/>
      <c r="H6" s="123" t="s">
        <v>22</v>
      </c>
      <c r="I6" s="125">
        <v>2026</v>
      </c>
      <c r="J6" s="125" t="s">
        <v>104</v>
      </c>
      <c r="K6" s="112">
        <v>2026</v>
      </c>
      <c r="L6" s="113"/>
      <c r="M6" s="112">
        <v>2025</v>
      </c>
      <c r="N6" s="113"/>
      <c r="O6" s="123" t="s">
        <v>22</v>
      </c>
    </row>
    <row r="7" spans="2:15" ht="14.4" customHeight="1" thickBot="1">
      <c r="B7" s="104" t="s">
        <v>23</v>
      </c>
      <c r="C7" s="106" t="s">
        <v>24</v>
      </c>
      <c r="D7" s="114"/>
      <c r="E7" s="115"/>
      <c r="F7" s="114"/>
      <c r="G7" s="115"/>
      <c r="H7" s="124"/>
      <c r="I7" s="126"/>
      <c r="J7" s="126"/>
      <c r="K7" s="114"/>
      <c r="L7" s="115"/>
      <c r="M7" s="114"/>
      <c r="N7" s="115"/>
      <c r="O7" s="124"/>
    </row>
    <row r="8" spans="2:15" ht="14.4" customHeight="1">
      <c r="B8" s="104"/>
      <c r="C8" s="106"/>
      <c r="D8" s="4" t="s">
        <v>25</v>
      </c>
      <c r="E8" s="5" t="s">
        <v>2</v>
      </c>
      <c r="F8" s="4" t="s">
        <v>25</v>
      </c>
      <c r="G8" s="5" t="s">
        <v>2</v>
      </c>
      <c r="H8" s="108" t="s">
        <v>26</v>
      </c>
      <c r="I8" s="6" t="s">
        <v>25</v>
      </c>
      <c r="J8" s="110" t="s">
        <v>105</v>
      </c>
      <c r="K8" s="4" t="s">
        <v>25</v>
      </c>
      <c r="L8" s="5" t="s">
        <v>2</v>
      </c>
      <c r="M8" s="4" t="s">
        <v>25</v>
      </c>
      <c r="N8" s="5" t="s">
        <v>2</v>
      </c>
      <c r="O8" s="108" t="s">
        <v>26</v>
      </c>
    </row>
    <row r="9" spans="2:15" ht="14.4" customHeight="1" thickBot="1">
      <c r="B9" s="105"/>
      <c r="C9" s="107"/>
      <c r="D9" s="7" t="s">
        <v>27</v>
      </c>
      <c r="E9" s="8" t="s">
        <v>28</v>
      </c>
      <c r="F9" s="7" t="s">
        <v>27</v>
      </c>
      <c r="G9" s="8" t="s">
        <v>28</v>
      </c>
      <c r="H9" s="109"/>
      <c r="I9" s="9" t="s">
        <v>27</v>
      </c>
      <c r="J9" s="111"/>
      <c r="K9" s="7" t="s">
        <v>27</v>
      </c>
      <c r="L9" s="8" t="s">
        <v>28</v>
      </c>
      <c r="M9" s="7" t="s">
        <v>27</v>
      </c>
      <c r="N9" s="8" t="s">
        <v>28</v>
      </c>
      <c r="O9" s="109"/>
    </row>
    <row r="10" spans="2:15" ht="14.4" customHeight="1" thickBot="1">
      <c r="B10" s="10">
        <v>1</v>
      </c>
      <c r="C10" s="11" t="s">
        <v>10</v>
      </c>
      <c r="D10" s="12">
        <v>679</v>
      </c>
      <c r="E10" s="13">
        <v>0.19573364081867972</v>
      </c>
      <c r="F10" s="12">
        <v>601</v>
      </c>
      <c r="G10" s="13">
        <v>0.22375279225614297</v>
      </c>
      <c r="H10" s="14">
        <v>0.12978369384359412</v>
      </c>
      <c r="I10" s="12">
        <v>632</v>
      </c>
      <c r="J10" s="14">
        <v>7.4367088607594889E-2</v>
      </c>
      <c r="K10" s="12">
        <v>2289</v>
      </c>
      <c r="L10" s="13">
        <v>0.19269298762522097</v>
      </c>
      <c r="M10" s="12">
        <v>2051</v>
      </c>
      <c r="N10" s="13">
        <v>0.22763596004439512</v>
      </c>
      <c r="O10" s="14">
        <v>0.11604095563139927</v>
      </c>
    </row>
    <row r="11" spans="2:15" ht="14.4" customHeight="1" thickBot="1">
      <c r="B11" s="50">
        <v>2</v>
      </c>
      <c r="C11" s="15" t="s">
        <v>8</v>
      </c>
      <c r="D11" s="16">
        <v>638</v>
      </c>
      <c r="E11" s="17">
        <v>0.18391467281637358</v>
      </c>
      <c r="F11" s="16">
        <v>521</v>
      </c>
      <c r="G11" s="17">
        <v>0.1939687267311988</v>
      </c>
      <c r="H11" s="18">
        <v>0.22456813819577737</v>
      </c>
      <c r="I11" s="16">
        <v>733</v>
      </c>
      <c r="J11" s="18">
        <v>-0.12960436562073674</v>
      </c>
      <c r="K11" s="16">
        <v>2266</v>
      </c>
      <c r="L11" s="17">
        <v>0.19075679771024498</v>
      </c>
      <c r="M11" s="16">
        <v>1969</v>
      </c>
      <c r="N11" s="17">
        <v>0.21853496115427304</v>
      </c>
      <c r="O11" s="18">
        <v>0.15083798882681565</v>
      </c>
    </row>
    <row r="12" spans="2:15" ht="14.4" customHeight="1" thickBot="1">
      <c r="B12" s="10">
        <v>3</v>
      </c>
      <c r="C12" s="11" t="s">
        <v>9</v>
      </c>
      <c r="D12" s="12">
        <v>697</v>
      </c>
      <c r="E12" s="13">
        <v>0.20092245603920439</v>
      </c>
      <c r="F12" s="12">
        <v>372</v>
      </c>
      <c r="G12" s="13">
        <v>0.13849590469099032</v>
      </c>
      <c r="H12" s="14">
        <v>0.87365591397849451</v>
      </c>
      <c r="I12" s="12">
        <v>668</v>
      </c>
      <c r="J12" s="14">
        <v>4.3413173652694592E-2</v>
      </c>
      <c r="K12" s="12">
        <v>2023</v>
      </c>
      <c r="L12" s="13">
        <v>0.17030053034767237</v>
      </c>
      <c r="M12" s="12">
        <v>1104</v>
      </c>
      <c r="N12" s="13">
        <v>0.12253052164261931</v>
      </c>
      <c r="O12" s="14">
        <v>0.83242753623188404</v>
      </c>
    </row>
    <row r="13" spans="2:15" ht="14.4" customHeight="1" thickBot="1">
      <c r="B13" s="50">
        <v>4</v>
      </c>
      <c r="C13" s="15" t="s">
        <v>4</v>
      </c>
      <c r="D13" s="16">
        <v>537</v>
      </c>
      <c r="E13" s="17">
        <v>0.1547996540789853</v>
      </c>
      <c r="F13" s="16">
        <v>351</v>
      </c>
      <c r="G13" s="17">
        <v>0.13067758749069247</v>
      </c>
      <c r="H13" s="18">
        <v>0.52991452991452981</v>
      </c>
      <c r="I13" s="16">
        <v>480</v>
      </c>
      <c r="J13" s="18">
        <v>0.11874999999999991</v>
      </c>
      <c r="K13" s="16">
        <v>1759</v>
      </c>
      <c r="L13" s="17">
        <v>0.14807643741055646</v>
      </c>
      <c r="M13" s="16">
        <v>1131</v>
      </c>
      <c r="N13" s="17">
        <v>0.12552719200887902</v>
      </c>
      <c r="O13" s="18">
        <v>0.55526083112290014</v>
      </c>
    </row>
    <row r="14" spans="2:15" ht="14.4" customHeight="1" thickBot="1">
      <c r="B14" s="10">
        <v>5</v>
      </c>
      <c r="C14" s="11" t="s">
        <v>3</v>
      </c>
      <c r="D14" s="12">
        <v>450</v>
      </c>
      <c r="E14" s="13">
        <v>0.12972038051311618</v>
      </c>
      <c r="F14" s="12">
        <v>414</v>
      </c>
      <c r="G14" s="13">
        <v>0.154132539091586</v>
      </c>
      <c r="H14" s="14">
        <v>8.6956521739130377E-2</v>
      </c>
      <c r="I14" s="12">
        <v>513</v>
      </c>
      <c r="J14" s="14">
        <v>-0.1228070175438597</v>
      </c>
      <c r="K14" s="12">
        <v>1715</v>
      </c>
      <c r="L14" s="13">
        <v>0.14437242192103714</v>
      </c>
      <c r="M14" s="12">
        <v>1281</v>
      </c>
      <c r="N14" s="13">
        <v>0.14217536071032186</v>
      </c>
      <c r="O14" s="14">
        <v>0.33879781420765021</v>
      </c>
    </row>
    <row r="15" spans="2:15" ht="14.4" customHeight="1" thickBot="1">
      <c r="B15" s="50">
        <v>6</v>
      </c>
      <c r="C15" s="15" t="s">
        <v>11</v>
      </c>
      <c r="D15" s="16">
        <v>210</v>
      </c>
      <c r="E15" s="17">
        <v>6.053617757278755E-2</v>
      </c>
      <c r="F15" s="16">
        <v>200</v>
      </c>
      <c r="G15" s="17">
        <v>7.4460163812360383E-2</v>
      </c>
      <c r="H15" s="18">
        <v>5.0000000000000044E-2</v>
      </c>
      <c r="I15" s="16">
        <v>312</v>
      </c>
      <c r="J15" s="18">
        <v>-0.32692307692307687</v>
      </c>
      <c r="K15" s="16">
        <v>957</v>
      </c>
      <c r="L15" s="17">
        <v>8.05623368970452E-2</v>
      </c>
      <c r="M15" s="16">
        <v>600</v>
      </c>
      <c r="N15" s="17">
        <v>6.6592674805771371E-2</v>
      </c>
      <c r="O15" s="18">
        <v>0.59499999999999997</v>
      </c>
    </row>
    <row r="16" spans="2:15" ht="14.4" customHeight="1" thickBot="1">
      <c r="B16" s="10">
        <v>7</v>
      </c>
      <c r="C16" s="11" t="s">
        <v>12</v>
      </c>
      <c r="D16" s="12">
        <v>202</v>
      </c>
      <c r="E16" s="13">
        <v>5.8230037474776591E-2</v>
      </c>
      <c r="F16" s="12">
        <v>178</v>
      </c>
      <c r="G16" s="13">
        <v>6.6269545793000748E-2</v>
      </c>
      <c r="H16" s="14">
        <v>0.13483146067415741</v>
      </c>
      <c r="I16" s="12">
        <v>227</v>
      </c>
      <c r="J16" s="14">
        <v>-0.11013215859030834</v>
      </c>
      <c r="K16" s="12">
        <v>660</v>
      </c>
      <c r="L16" s="13">
        <v>5.5560232342789798E-2</v>
      </c>
      <c r="M16" s="12">
        <v>626</v>
      </c>
      <c r="N16" s="13">
        <v>6.9478357380688124E-2</v>
      </c>
      <c r="O16" s="14">
        <v>5.4313099041533475E-2</v>
      </c>
    </row>
    <row r="17" spans="2:15" ht="14.4" thickBot="1">
      <c r="B17" s="102" t="s">
        <v>52</v>
      </c>
      <c r="C17" s="103"/>
      <c r="D17" s="20">
        <f>SUM(D10:D16)</f>
        <v>3413</v>
      </c>
      <c r="E17" s="21">
        <f>D17/D19</f>
        <v>0.98385701931392333</v>
      </c>
      <c r="F17" s="20">
        <f>SUM(F10:F16)</f>
        <v>2637</v>
      </c>
      <c r="G17" s="21">
        <f>F17/F19</f>
        <v>0.98175725986597173</v>
      </c>
      <c r="H17" s="22">
        <f>D17/F17-1</f>
        <v>0.29427379598028058</v>
      </c>
      <c r="I17" s="20">
        <f>SUM(I10:I16)</f>
        <v>3565</v>
      </c>
      <c r="J17" s="21">
        <f>D17/I17-1</f>
        <v>-4.2636746143057458E-2</v>
      </c>
      <c r="K17" s="20">
        <f>SUM(K10:K16)</f>
        <v>11669</v>
      </c>
      <c r="L17" s="21">
        <f>K17/K19</f>
        <v>0.98232174425456686</v>
      </c>
      <c r="M17" s="20">
        <f>SUM(M10:M16)</f>
        <v>8762</v>
      </c>
      <c r="N17" s="21">
        <f>M17/M19</f>
        <v>0.97247502774694783</v>
      </c>
      <c r="O17" s="22">
        <f>K17/M17-1</f>
        <v>0.33177356767861221</v>
      </c>
    </row>
    <row r="18" spans="2:15" ht="14.4" thickBot="1">
      <c r="B18" s="102" t="s">
        <v>29</v>
      </c>
      <c r="C18" s="103"/>
      <c r="D18" s="33">
        <f>D19-D17</f>
        <v>56</v>
      </c>
      <c r="E18" s="21">
        <f>D18/D19</f>
        <v>1.6142980686076679E-2</v>
      </c>
      <c r="F18" s="33">
        <f>F19-F17</f>
        <v>49</v>
      </c>
      <c r="G18" s="21">
        <f>F18/F19</f>
        <v>1.8242740134028296E-2</v>
      </c>
      <c r="H18" s="22">
        <f>D18/F18-1</f>
        <v>0.14285714285714279</v>
      </c>
      <c r="I18" s="33">
        <f>I19-I17</f>
        <v>36</v>
      </c>
      <c r="J18" s="22">
        <f>D18/I18-1</f>
        <v>0.55555555555555558</v>
      </c>
      <c r="K18" s="33">
        <f>K19-K17</f>
        <v>210</v>
      </c>
      <c r="L18" s="21">
        <f>K18/K19</f>
        <v>1.7678255745433118E-2</v>
      </c>
      <c r="M18" s="33">
        <f>M19-M17</f>
        <v>248</v>
      </c>
      <c r="N18" s="21">
        <f>M18/M19</f>
        <v>2.7524972253052164E-2</v>
      </c>
      <c r="O18" s="22">
        <f>K18/M18-1</f>
        <v>-0.15322580645161288</v>
      </c>
    </row>
    <row r="19" spans="2:15" ht="14.4" thickBot="1">
      <c r="B19" s="100" t="s">
        <v>30</v>
      </c>
      <c r="C19" s="101"/>
      <c r="D19" s="23">
        <v>3469</v>
      </c>
      <c r="E19" s="24">
        <v>1</v>
      </c>
      <c r="F19" s="23">
        <v>2686</v>
      </c>
      <c r="G19" s="24">
        <v>1</v>
      </c>
      <c r="H19" s="25">
        <v>0.29151154132539081</v>
      </c>
      <c r="I19" s="23">
        <v>3601</v>
      </c>
      <c r="J19" s="25">
        <v>-3.6656484309913862E-2</v>
      </c>
      <c r="K19" s="23">
        <v>11879</v>
      </c>
      <c r="L19" s="24">
        <v>1</v>
      </c>
      <c r="M19" s="23">
        <v>9010</v>
      </c>
      <c r="N19" s="24">
        <v>1</v>
      </c>
      <c r="O19" s="25">
        <v>0.31842397336293016</v>
      </c>
    </row>
    <row r="20" spans="2:15">
      <c r="B20" s="64" t="s">
        <v>39</v>
      </c>
    </row>
    <row r="21" spans="2:15">
      <c r="B21" s="65" t="s">
        <v>71</v>
      </c>
      <c r="I21" s="73"/>
    </row>
    <row r="22" spans="2:15">
      <c r="B22" s="27" t="s">
        <v>57</v>
      </c>
    </row>
  </sheetData>
  <mergeCells count="26">
    <mergeCell ref="B2:O2"/>
    <mergeCell ref="B3:O3"/>
    <mergeCell ref="O8:O9"/>
    <mergeCell ref="H6:H7"/>
    <mergeCell ref="I6:I7"/>
    <mergeCell ref="J6:J7"/>
    <mergeCell ref="I4:J4"/>
    <mergeCell ref="K4:O4"/>
    <mergeCell ref="K5:O5"/>
    <mergeCell ref="K6:L7"/>
    <mergeCell ref="M6:N7"/>
    <mergeCell ref="O6:O7"/>
    <mergeCell ref="D5:H5"/>
    <mergeCell ref="I5:J5"/>
    <mergeCell ref="B19:C19"/>
    <mergeCell ref="B18:C18"/>
    <mergeCell ref="B17:C17"/>
    <mergeCell ref="B7:B9"/>
    <mergeCell ref="C7:C9"/>
    <mergeCell ref="H8:H9"/>
    <mergeCell ref="J8:J9"/>
    <mergeCell ref="D6:E7"/>
    <mergeCell ref="B4:B6"/>
    <mergeCell ref="C4:C6"/>
    <mergeCell ref="D4:H4"/>
    <mergeCell ref="F6:G7"/>
  </mergeCells>
  <phoneticPr fontId="4" type="noConversion"/>
  <conditionalFormatting sqref="D10:O16">
    <cfRule type="cellIs" dxfId="62" priority="2" operator="equal">
      <formula>0</formula>
    </cfRule>
  </conditionalFormatting>
  <conditionalFormatting sqref="H10:H18">
    <cfRule type="cellIs" dxfId="61" priority="3" operator="lessThan">
      <formula>0</formula>
    </cfRule>
  </conditionalFormatting>
  <conditionalFormatting sqref="J10:J16">
    <cfRule type="cellIs" dxfId="60" priority="9" operator="lessThan">
      <formula>0</formula>
    </cfRule>
  </conditionalFormatting>
  <conditionalFormatting sqref="J18">
    <cfRule type="cellIs" dxfId="59" priority="4" operator="lessThan">
      <formula>0</formula>
    </cfRule>
  </conditionalFormatting>
  <conditionalFormatting sqref="O10:O18">
    <cfRule type="cellIs" dxfId="58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B1:O89"/>
  <sheetViews>
    <sheetView showGridLines="0" topLeftCell="A15" zoomScale="90" zoomScaleNormal="90" workbookViewId="0">
      <selection activeCell="H14" sqref="H14"/>
    </sheetView>
  </sheetViews>
  <sheetFormatPr defaultColWidth="9.109375" defaultRowHeight="13.8"/>
  <cols>
    <col min="1" max="1" width="1.33203125" style="35" customWidth="1"/>
    <col min="2" max="2" width="15.44140625" style="35" bestFit="1" customWidth="1"/>
    <col min="3" max="3" width="17.88671875" style="35" customWidth="1"/>
    <col min="4" max="9" width="9" style="35" customWidth="1"/>
    <col min="10" max="10" width="11.44140625" style="35" customWidth="1"/>
    <col min="11" max="14" width="9.109375" style="35"/>
    <col min="15" max="15" width="12" style="35" customWidth="1"/>
    <col min="16" max="16384" width="9.109375" style="35"/>
  </cols>
  <sheetData>
    <row r="1" spans="2:15">
      <c r="B1" s="35" t="s">
        <v>7</v>
      </c>
      <c r="E1" s="36"/>
      <c r="O1" s="37">
        <v>46149</v>
      </c>
    </row>
    <row r="2" spans="2:15" ht="14.4" customHeight="1">
      <c r="B2" s="94" t="s">
        <v>19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</row>
    <row r="3" spans="2:15" ht="14.4" customHeight="1" thickBot="1">
      <c r="B3" s="130" t="s">
        <v>20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</row>
    <row r="4" spans="2:15" ht="14.4" customHeight="1">
      <c r="B4" s="116" t="s">
        <v>21</v>
      </c>
      <c r="C4" s="118" t="s">
        <v>1</v>
      </c>
      <c r="D4" s="120" t="s">
        <v>102</v>
      </c>
      <c r="E4" s="121"/>
      <c r="F4" s="121"/>
      <c r="G4" s="121"/>
      <c r="H4" s="122"/>
      <c r="I4" s="127" t="s">
        <v>98</v>
      </c>
      <c r="J4" s="122"/>
      <c r="K4" s="127" t="s">
        <v>106</v>
      </c>
      <c r="L4" s="121"/>
      <c r="M4" s="121"/>
      <c r="N4" s="121"/>
      <c r="O4" s="128"/>
    </row>
    <row r="5" spans="2:15" ht="14.4" customHeight="1" thickBot="1">
      <c r="B5" s="117"/>
      <c r="C5" s="119"/>
      <c r="D5" s="96" t="s">
        <v>103</v>
      </c>
      <c r="E5" s="97"/>
      <c r="F5" s="97"/>
      <c r="G5" s="97"/>
      <c r="H5" s="98"/>
      <c r="I5" s="99" t="s">
        <v>99</v>
      </c>
      <c r="J5" s="98"/>
      <c r="K5" s="99" t="s">
        <v>107</v>
      </c>
      <c r="L5" s="97"/>
      <c r="M5" s="97"/>
      <c r="N5" s="97"/>
      <c r="O5" s="129"/>
    </row>
    <row r="6" spans="2:15" ht="14.4" customHeight="1">
      <c r="B6" s="117"/>
      <c r="C6" s="119"/>
      <c r="D6" s="112">
        <v>2026</v>
      </c>
      <c r="E6" s="113"/>
      <c r="F6" s="112">
        <v>2025</v>
      </c>
      <c r="G6" s="113"/>
      <c r="H6" s="123" t="s">
        <v>22</v>
      </c>
      <c r="I6" s="125">
        <v>2026</v>
      </c>
      <c r="J6" s="125" t="s">
        <v>104</v>
      </c>
      <c r="K6" s="112">
        <v>2026</v>
      </c>
      <c r="L6" s="113"/>
      <c r="M6" s="112">
        <v>2025</v>
      </c>
      <c r="N6" s="113"/>
      <c r="O6" s="123" t="s">
        <v>22</v>
      </c>
    </row>
    <row r="7" spans="2:15" ht="14.4" customHeight="1" thickBot="1">
      <c r="B7" s="104" t="s">
        <v>21</v>
      </c>
      <c r="C7" s="106" t="s">
        <v>24</v>
      </c>
      <c r="D7" s="114"/>
      <c r="E7" s="115"/>
      <c r="F7" s="114"/>
      <c r="G7" s="115"/>
      <c r="H7" s="124"/>
      <c r="I7" s="126"/>
      <c r="J7" s="126"/>
      <c r="K7" s="114"/>
      <c r="L7" s="115"/>
      <c r="M7" s="114"/>
      <c r="N7" s="115"/>
      <c r="O7" s="124"/>
    </row>
    <row r="8" spans="2:15" ht="14.4" customHeight="1">
      <c r="B8" s="104"/>
      <c r="C8" s="106"/>
      <c r="D8" s="4" t="s">
        <v>25</v>
      </c>
      <c r="E8" s="5" t="s">
        <v>2</v>
      </c>
      <c r="F8" s="4" t="s">
        <v>25</v>
      </c>
      <c r="G8" s="5" t="s">
        <v>2</v>
      </c>
      <c r="H8" s="108" t="s">
        <v>26</v>
      </c>
      <c r="I8" s="6" t="s">
        <v>25</v>
      </c>
      <c r="J8" s="110" t="s">
        <v>105</v>
      </c>
      <c r="K8" s="4" t="s">
        <v>25</v>
      </c>
      <c r="L8" s="5" t="s">
        <v>2</v>
      </c>
      <c r="M8" s="4" t="s">
        <v>25</v>
      </c>
      <c r="N8" s="5" t="s">
        <v>2</v>
      </c>
      <c r="O8" s="108" t="s">
        <v>26</v>
      </c>
    </row>
    <row r="9" spans="2:15" ht="14.4" customHeight="1" thickBot="1">
      <c r="B9" s="105"/>
      <c r="C9" s="107"/>
      <c r="D9" s="7" t="s">
        <v>27</v>
      </c>
      <c r="E9" s="8" t="s">
        <v>28</v>
      </c>
      <c r="F9" s="7" t="s">
        <v>27</v>
      </c>
      <c r="G9" s="8" t="s">
        <v>28</v>
      </c>
      <c r="H9" s="109"/>
      <c r="I9" s="9" t="s">
        <v>27</v>
      </c>
      <c r="J9" s="111"/>
      <c r="K9" s="7" t="s">
        <v>27</v>
      </c>
      <c r="L9" s="8" t="s">
        <v>28</v>
      </c>
      <c r="M9" s="7" t="s">
        <v>27</v>
      </c>
      <c r="N9" s="8" t="s">
        <v>28</v>
      </c>
      <c r="O9" s="109"/>
    </row>
    <row r="10" spans="2:15" ht="14.4" customHeight="1" thickBot="1">
      <c r="B10" s="51"/>
      <c r="C10" s="11" t="s">
        <v>12</v>
      </c>
      <c r="D10" s="12">
        <v>169</v>
      </c>
      <c r="E10" s="13">
        <v>0.56711409395973156</v>
      </c>
      <c r="F10" s="12">
        <v>142</v>
      </c>
      <c r="G10" s="13">
        <v>0.5748987854251012</v>
      </c>
      <c r="H10" s="14">
        <v>0.1901408450704225</v>
      </c>
      <c r="I10" s="12">
        <v>197</v>
      </c>
      <c r="J10" s="14">
        <v>-0.14213197969543145</v>
      </c>
      <c r="K10" s="12">
        <v>552</v>
      </c>
      <c r="L10" s="13">
        <v>0.56907216494845358</v>
      </c>
      <c r="M10" s="12">
        <v>439</v>
      </c>
      <c r="N10" s="13">
        <v>0.54874999999999996</v>
      </c>
      <c r="O10" s="14">
        <v>0.2574031890660593</v>
      </c>
    </row>
    <row r="11" spans="2:15" ht="14.4" customHeight="1" thickBot="1">
      <c r="B11" s="52"/>
      <c r="C11" s="15" t="s">
        <v>4</v>
      </c>
      <c r="D11" s="16">
        <v>47</v>
      </c>
      <c r="E11" s="17">
        <v>0.15771812080536912</v>
      </c>
      <c r="F11" s="16">
        <v>32</v>
      </c>
      <c r="G11" s="17">
        <v>0.12955465587044535</v>
      </c>
      <c r="H11" s="18">
        <v>0.46875</v>
      </c>
      <c r="I11" s="16">
        <v>41</v>
      </c>
      <c r="J11" s="18">
        <v>0.14634146341463405</v>
      </c>
      <c r="K11" s="16">
        <v>144</v>
      </c>
      <c r="L11" s="17">
        <v>0.14845360824742268</v>
      </c>
      <c r="M11" s="16">
        <v>93</v>
      </c>
      <c r="N11" s="17">
        <v>0.11625000000000001</v>
      </c>
      <c r="O11" s="18">
        <v>0.54838709677419351</v>
      </c>
    </row>
    <row r="12" spans="2:15" ht="14.4" customHeight="1" thickBot="1">
      <c r="B12" s="52"/>
      <c r="C12" s="11" t="s">
        <v>9</v>
      </c>
      <c r="D12" s="12">
        <v>32</v>
      </c>
      <c r="E12" s="13">
        <v>0.10738255033557047</v>
      </c>
      <c r="F12" s="12">
        <v>32</v>
      </c>
      <c r="G12" s="13">
        <v>0.12955465587044535</v>
      </c>
      <c r="H12" s="14">
        <v>0</v>
      </c>
      <c r="I12" s="12">
        <v>17</v>
      </c>
      <c r="J12" s="14">
        <v>0.88235294117647056</v>
      </c>
      <c r="K12" s="12">
        <v>104</v>
      </c>
      <c r="L12" s="13">
        <v>0.10721649484536082</v>
      </c>
      <c r="M12" s="12">
        <v>97</v>
      </c>
      <c r="N12" s="13">
        <v>0.12125</v>
      </c>
      <c r="O12" s="14">
        <v>7.2164948453608213E-2</v>
      </c>
    </row>
    <row r="13" spans="2:15" ht="14.4" customHeight="1" thickBot="1">
      <c r="B13" s="52"/>
      <c r="C13" s="53" t="s">
        <v>3</v>
      </c>
      <c r="D13" s="16">
        <v>13</v>
      </c>
      <c r="E13" s="17">
        <v>4.3624161073825503E-2</v>
      </c>
      <c r="F13" s="16">
        <v>4</v>
      </c>
      <c r="G13" s="17">
        <v>1.6194331983805668E-2</v>
      </c>
      <c r="H13" s="18">
        <v>2.25</v>
      </c>
      <c r="I13" s="16">
        <v>9</v>
      </c>
      <c r="J13" s="18">
        <v>0.44444444444444442</v>
      </c>
      <c r="K13" s="16">
        <v>32</v>
      </c>
      <c r="L13" s="17">
        <v>3.2989690721649485E-2</v>
      </c>
      <c r="M13" s="16">
        <v>23</v>
      </c>
      <c r="N13" s="17">
        <v>2.8750000000000001E-2</v>
      </c>
      <c r="O13" s="18">
        <v>0.39130434782608692</v>
      </c>
    </row>
    <row r="14" spans="2:15" ht="14.4" customHeight="1" thickBot="1">
      <c r="B14" s="52"/>
      <c r="C14" s="54" t="s">
        <v>37</v>
      </c>
      <c r="D14" s="12">
        <v>7</v>
      </c>
      <c r="E14" s="13">
        <v>2.3489932885906041E-2</v>
      </c>
      <c r="F14" s="12">
        <v>19</v>
      </c>
      <c r="G14" s="13">
        <v>7.6923076923076927E-2</v>
      </c>
      <c r="H14" s="14">
        <v>-0.63157894736842102</v>
      </c>
      <c r="I14" s="12">
        <v>4</v>
      </c>
      <c r="J14" s="14">
        <v>0.75</v>
      </c>
      <c r="K14" s="12">
        <v>29</v>
      </c>
      <c r="L14" s="13">
        <v>2.9896907216494847E-2</v>
      </c>
      <c r="M14" s="12">
        <v>55</v>
      </c>
      <c r="N14" s="13">
        <v>6.8750000000000006E-2</v>
      </c>
      <c r="O14" s="14">
        <v>-0.47272727272727277</v>
      </c>
    </row>
    <row r="15" spans="2:15" ht="14.4" customHeight="1" thickBot="1">
      <c r="B15" s="52"/>
      <c r="C15" s="55" t="s">
        <v>11</v>
      </c>
      <c r="D15" s="16">
        <v>2</v>
      </c>
      <c r="E15" s="17">
        <v>6.7114093959731542E-3</v>
      </c>
      <c r="F15" s="16">
        <v>2</v>
      </c>
      <c r="G15" s="17">
        <v>8.0971659919028341E-3</v>
      </c>
      <c r="H15" s="18">
        <v>0</v>
      </c>
      <c r="I15" s="16">
        <v>3</v>
      </c>
      <c r="J15" s="18">
        <v>-0.33333333333333337</v>
      </c>
      <c r="K15" s="16">
        <v>18</v>
      </c>
      <c r="L15" s="17">
        <v>1.8556701030927835E-2</v>
      </c>
      <c r="M15" s="16">
        <v>14</v>
      </c>
      <c r="N15" s="17">
        <v>1.7500000000000002E-2</v>
      </c>
      <c r="O15" s="18">
        <v>0.28571428571428581</v>
      </c>
    </row>
    <row r="16" spans="2:15" ht="14.4" customHeight="1" thickBot="1">
      <c r="B16" s="52"/>
      <c r="C16" s="11" t="s">
        <v>72</v>
      </c>
      <c r="D16" s="12">
        <v>0</v>
      </c>
      <c r="E16" s="13">
        <v>0</v>
      </c>
      <c r="F16" s="12">
        <v>0</v>
      </c>
      <c r="G16" s="13">
        <v>0</v>
      </c>
      <c r="H16" s="14"/>
      <c r="I16" s="12">
        <v>0</v>
      </c>
      <c r="J16" s="14"/>
      <c r="K16" s="12">
        <v>17</v>
      </c>
      <c r="L16" s="13">
        <v>1.7525773195876289E-2</v>
      </c>
      <c r="M16" s="12">
        <v>3</v>
      </c>
      <c r="N16" s="13">
        <v>3.7499999999999999E-3</v>
      </c>
      <c r="O16" s="14">
        <v>4.666666666666667</v>
      </c>
    </row>
    <row r="17" spans="2:15" ht="14.4" customHeight="1" thickBot="1">
      <c r="B17" s="56"/>
      <c r="C17" s="55" t="s">
        <v>29</v>
      </c>
      <c r="D17" s="16">
        <v>28</v>
      </c>
      <c r="E17" s="17">
        <v>9.3959731543624164E-2</v>
      </c>
      <c r="F17" s="16">
        <v>16</v>
      </c>
      <c r="G17" s="17">
        <v>6.4777327935222673E-2</v>
      </c>
      <c r="H17" s="18">
        <v>0.75</v>
      </c>
      <c r="I17" s="16">
        <v>24</v>
      </c>
      <c r="J17" s="18">
        <v>8.1355932203389825E-2</v>
      </c>
      <c r="K17" s="16">
        <v>74</v>
      </c>
      <c r="L17" s="17">
        <v>7.628865979381444E-2</v>
      </c>
      <c r="M17" s="16">
        <v>76</v>
      </c>
      <c r="N17" s="17">
        <v>9.5000000000000001E-2</v>
      </c>
      <c r="O17" s="18">
        <v>-2.6315789473684181E-2</v>
      </c>
    </row>
    <row r="18" spans="2:15" ht="14.4" customHeight="1" thickBot="1">
      <c r="B18" s="19" t="s">
        <v>5</v>
      </c>
      <c r="C18" s="19" t="s">
        <v>30</v>
      </c>
      <c r="D18" s="20">
        <v>298</v>
      </c>
      <c r="E18" s="21">
        <v>1.0000000000000004</v>
      </c>
      <c r="F18" s="20">
        <v>247</v>
      </c>
      <c r="G18" s="21">
        <v>1</v>
      </c>
      <c r="H18" s="22">
        <v>0.20647773279352233</v>
      </c>
      <c r="I18" s="20">
        <v>295</v>
      </c>
      <c r="J18" s="21">
        <v>1.0169491525423791E-2</v>
      </c>
      <c r="K18" s="20">
        <v>970</v>
      </c>
      <c r="L18" s="21">
        <v>0.99999999999999978</v>
      </c>
      <c r="M18" s="20">
        <v>800</v>
      </c>
      <c r="N18" s="21">
        <v>0.99999999999999956</v>
      </c>
      <c r="O18" s="22">
        <v>0.21249999999999991</v>
      </c>
    </row>
    <row r="19" spans="2:15" ht="14.4" customHeight="1" thickBot="1">
      <c r="B19" s="51"/>
      <c r="C19" s="11" t="s">
        <v>10</v>
      </c>
      <c r="D19" s="12">
        <v>679</v>
      </c>
      <c r="E19" s="13">
        <v>0.21419558359621452</v>
      </c>
      <c r="F19" s="12">
        <v>601</v>
      </c>
      <c r="G19" s="13">
        <v>0.24671592775041051</v>
      </c>
      <c r="H19" s="14">
        <v>0.12978369384359412</v>
      </c>
      <c r="I19" s="12">
        <v>632</v>
      </c>
      <c r="J19" s="14">
        <v>7.4367088607594889E-2</v>
      </c>
      <c r="K19" s="12">
        <v>2289</v>
      </c>
      <c r="L19" s="13">
        <v>0.21</v>
      </c>
      <c r="M19" s="12">
        <v>2051</v>
      </c>
      <c r="N19" s="13">
        <v>0.25</v>
      </c>
      <c r="O19" s="14">
        <v>0.11604095563139927</v>
      </c>
    </row>
    <row r="20" spans="2:15" ht="14.4" customHeight="1" thickBot="1">
      <c r="B20" s="52"/>
      <c r="C20" s="15" t="s">
        <v>8</v>
      </c>
      <c r="D20" s="16">
        <v>636</v>
      </c>
      <c r="E20" s="17">
        <v>0.20063091482649842</v>
      </c>
      <c r="F20" s="16">
        <v>520</v>
      </c>
      <c r="G20" s="17">
        <v>0.2134646962233169</v>
      </c>
      <c r="H20" s="18">
        <v>0.22307692307692317</v>
      </c>
      <c r="I20" s="16">
        <v>729</v>
      </c>
      <c r="J20" s="18">
        <v>-0.12757201646090532</v>
      </c>
      <c r="K20" s="16">
        <v>2257</v>
      </c>
      <c r="L20" s="17">
        <v>0.20706422018348625</v>
      </c>
      <c r="M20" s="16">
        <v>1965</v>
      </c>
      <c r="N20" s="17">
        <v>0.23951730862993661</v>
      </c>
      <c r="O20" s="18">
        <v>0.14860050890585241</v>
      </c>
    </row>
    <row r="21" spans="2:15" ht="14.4" customHeight="1" thickBot="1">
      <c r="B21" s="52"/>
      <c r="C21" s="11" t="s">
        <v>9</v>
      </c>
      <c r="D21" s="12">
        <v>665</v>
      </c>
      <c r="E21" s="13">
        <v>0.20977917981072555</v>
      </c>
      <c r="F21" s="12">
        <v>340</v>
      </c>
      <c r="G21" s="13">
        <v>0.13957307060755336</v>
      </c>
      <c r="H21" s="14">
        <v>0.95588235294117641</v>
      </c>
      <c r="I21" s="12">
        <v>651</v>
      </c>
      <c r="J21" s="14">
        <v>2.1505376344086002E-2</v>
      </c>
      <c r="K21" s="12">
        <v>1919</v>
      </c>
      <c r="L21" s="13">
        <v>0.17605504587155962</v>
      </c>
      <c r="M21" s="12">
        <v>1007</v>
      </c>
      <c r="N21" s="13">
        <v>0.1227450024378352</v>
      </c>
      <c r="O21" s="14">
        <v>0.90566037735849059</v>
      </c>
    </row>
    <row r="22" spans="2:15" ht="14.4" customHeight="1" thickBot="1">
      <c r="B22" s="52"/>
      <c r="C22" s="53" t="s">
        <v>3</v>
      </c>
      <c r="D22" s="16">
        <v>437</v>
      </c>
      <c r="E22" s="17">
        <v>0.13785488958990536</v>
      </c>
      <c r="F22" s="16">
        <v>410</v>
      </c>
      <c r="G22" s="17">
        <v>0.1683087027914614</v>
      </c>
      <c r="H22" s="18">
        <v>6.5853658536585424E-2</v>
      </c>
      <c r="I22" s="16">
        <v>504</v>
      </c>
      <c r="J22" s="18">
        <v>-0.13293650793650791</v>
      </c>
      <c r="K22" s="16">
        <v>1683</v>
      </c>
      <c r="L22" s="17">
        <v>0.15440366972477065</v>
      </c>
      <c r="M22" s="16">
        <v>1258</v>
      </c>
      <c r="N22" s="17">
        <v>0.15333983422720623</v>
      </c>
      <c r="O22" s="18">
        <v>0.33783783783783794</v>
      </c>
    </row>
    <row r="23" spans="2:15" ht="14.4" customHeight="1" thickBot="1">
      <c r="B23" s="52"/>
      <c r="C23" s="54" t="s">
        <v>4</v>
      </c>
      <c r="D23" s="12">
        <v>490</v>
      </c>
      <c r="E23" s="13">
        <v>0.15457413249211358</v>
      </c>
      <c r="F23" s="12">
        <v>318</v>
      </c>
      <c r="G23" s="13">
        <v>0.13054187192118227</v>
      </c>
      <c r="H23" s="14">
        <v>0.54088050314465419</v>
      </c>
      <c r="I23" s="12">
        <v>439</v>
      </c>
      <c r="J23" s="14">
        <v>0.11617312072892938</v>
      </c>
      <c r="K23" s="12">
        <v>1614</v>
      </c>
      <c r="L23" s="13">
        <v>0.14807339449541285</v>
      </c>
      <c r="M23" s="12">
        <v>1037</v>
      </c>
      <c r="N23" s="13">
        <v>0.1264017552413457</v>
      </c>
      <c r="O23" s="14">
        <v>0.55641272902603656</v>
      </c>
    </row>
    <row r="24" spans="2:15" ht="14.4" customHeight="1" thickBot="1">
      <c r="B24" s="52"/>
      <c r="C24" s="55" t="s">
        <v>11</v>
      </c>
      <c r="D24" s="16">
        <v>208</v>
      </c>
      <c r="E24" s="17">
        <v>6.5615141955835968E-2</v>
      </c>
      <c r="F24" s="16">
        <v>198</v>
      </c>
      <c r="G24" s="17">
        <v>8.1280788177339899E-2</v>
      </c>
      <c r="H24" s="18">
        <v>5.0505050505050608E-2</v>
      </c>
      <c r="I24" s="16">
        <v>309</v>
      </c>
      <c r="J24" s="18">
        <v>-0.32686084142394822</v>
      </c>
      <c r="K24" s="16">
        <v>939</v>
      </c>
      <c r="L24" s="17">
        <v>8.6146788990825687E-2</v>
      </c>
      <c r="M24" s="16">
        <v>586</v>
      </c>
      <c r="N24" s="17">
        <v>7.1428571428571425E-2</v>
      </c>
      <c r="O24" s="18">
        <v>0.60238907849829348</v>
      </c>
    </row>
    <row r="25" spans="2:15" ht="14.4" customHeight="1" thickBot="1">
      <c r="B25" s="52"/>
      <c r="C25" s="11" t="s">
        <v>12</v>
      </c>
      <c r="D25" s="12">
        <v>32</v>
      </c>
      <c r="E25" s="13">
        <v>1.0094637223974764E-2</v>
      </c>
      <c r="F25" s="12">
        <v>34</v>
      </c>
      <c r="G25" s="13">
        <v>1.3957307060755337E-2</v>
      </c>
      <c r="H25" s="14">
        <v>-5.8823529411764719E-2</v>
      </c>
      <c r="I25" s="12">
        <v>28</v>
      </c>
      <c r="J25" s="14">
        <v>0.14285714285714279</v>
      </c>
      <c r="K25" s="12">
        <v>101</v>
      </c>
      <c r="L25" s="13">
        <v>9.2660550458715605E-3</v>
      </c>
      <c r="M25" s="12">
        <v>182</v>
      </c>
      <c r="N25" s="13">
        <v>2.2184300341296929E-2</v>
      </c>
      <c r="O25" s="14">
        <v>-0.44505494505494503</v>
      </c>
    </row>
    <row r="26" spans="2:15" ht="14.4" customHeight="1" thickBot="1">
      <c r="B26" s="52"/>
      <c r="C26" s="55" t="s">
        <v>54</v>
      </c>
      <c r="D26" s="16">
        <v>22</v>
      </c>
      <c r="E26" s="17">
        <v>6.9400630914826502E-3</v>
      </c>
      <c r="F26" s="16">
        <v>14</v>
      </c>
      <c r="G26" s="17">
        <v>5.7471264367816091E-3</v>
      </c>
      <c r="H26" s="18">
        <v>0.5714285714285714</v>
      </c>
      <c r="I26" s="16">
        <v>8</v>
      </c>
      <c r="J26" s="18">
        <v>1.75</v>
      </c>
      <c r="K26" s="16">
        <v>90</v>
      </c>
      <c r="L26" s="17">
        <v>8.2568807339449546E-3</v>
      </c>
      <c r="M26" s="16">
        <v>110</v>
      </c>
      <c r="N26" s="17">
        <v>1.340809361287177E-2</v>
      </c>
      <c r="O26" s="18">
        <v>-0.18181818181818177</v>
      </c>
    </row>
    <row r="27" spans="2:15" ht="14.4" customHeight="1" thickBot="1">
      <c r="B27" s="56"/>
      <c r="C27" s="11" t="s">
        <v>29</v>
      </c>
      <c r="D27" s="12">
        <v>1</v>
      </c>
      <c r="E27" s="13">
        <v>3.1545741324921138E-4</v>
      </c>
      <c r="F27" s="12">
        <v>1</v>
      </c>
      <c r="G27" s="13">
        <v>4.1050903119868636E-4</v>
      </c>
      <c r="H27" s="14">
        <v>0</v>
      </c>
      <c r="I27" s="12">
        <v>4</v>
      </c>
      <c r="J27" s="14">
        <v>-0.75</v>
      </c>
      <c r="K27" s="12">
        <v>8</v>
      </c>
      <c r="L27" s="13">
        <v>7.3394495412844036E-4</v>
      </c>
      <c r="M27" s="12">
        <v>8</v>
      </c>
      <c r="N27" s="13">
        <v>9.7513408093612868E-4</v>
      </c>
      <c r="O27" s="14">
        <v>0</v>
      </c>
    </row>
    <row r="28" spans="2:15" ht="14.4" customHeight="1" thickBot="1">
      <c r="B28" s="19" t="s">
        <v>6</v>
      </c>
      <c r="C28" s="19" t="s">
        <v>30</v>
      </c>
      <c r="D28" s="20">
        <v>3170</v>
      </c>
      <c r="E28" s="21">
        <v>1</v>
      </c>
      <c r="F28" s="20">
        <v>2436</v>
      </c>
      <c r="G28" s="21">
        <v>0.99999999999999989</v>
      </c>
      <c r="H28" s="22">
        <v>0.30131362889983571</v>
      </c>
      <c r="I28" s="20">
        <v>3304</v>
      </c>
      <c r="J28" s="21">
        <v>-4.0556900726392286E-2</v>
      </c>
      <c r="K28" s="20">
        <v>10900</v>
      </c>
      <c r="L28" s="21">
        <v>1</v>
      </c>
      <c r="M28" s="20">
        <v>8204</v>
      </c>
      <c r="N28" s="21">
        <v>0.99999999999999989</v>
      </c>
      <c r="O28" s="22">
        <v>0.32862018527547532</v>
      </c>
    </row>
    <row r="29" spans="2:15" ht="14.4" customHeight="1" thickBot="1">
      <c r="B29" s="19" t="s">
        <v>44</v>
      </c>
      <c r="C29" s="19" t="s">
        <v>30</v>
      </c>
      <c r="D29" s="20">
        <v>1</v>
      </c>
      <c r="E29" s="21">
        <v>1</v>
      </c>
      <c r="F29" s="20">
        <v>3</v>
      </c>
      <c r="G29" s="21">
        <v>1</v>
      </c>
      <c r="H29" s="22">
        <v>-0.66666666666666674</v>
      </c>
      <c r="I29" s="20">
        <v>2</v>
      </c>
      <c r="J29" s="21">
        <v>-0.5</v>
      </c>
      <c r="K29" s="20">
        <v>9</v>
      </c>
      <c r="L29" s="21">
        <v>1</v>
      </c>
      <c r="M29" s="20">
        <v>6</v>
      </c>
      <c r="N29" s="21">
        <v>1</v>
      </c>
      <c r="O29" s="22">
        <v>0.5</v>
      </c>
    </row>
    <row r="30" spans="2:15" ht="14.4" customHeight="1" thickBot="1">
      <c r="B30" s="100"/>
      <c r="C30" s="101" t="s">
        <v>30</v>
      </c>
      <c r="D30" s="23">
        <v>3469</v>
      </c>
      <c r="E30" s="24">
        <v>1</v>
      </c>
      <c r="F30" s="23">
        <v>2686</v>
      </c>
      <c r="G30" s="24">
        <v>1</v>
      </c>
      <c r="H30" s="25">
        <v>0.29151154132539081</v>
      </c>
      <c r="I30" s="23">
        <v>3601</v>
      </c>
      <c r="J30" s="25">
        <v>-3.6656484309913862E-2</v>
      </c>
      <c r="K30" s="23">
        <v>11879</v>
      </c>
      <c r="L30" s="24">
        <v>1</v>
      </c>
      <c r="M30" s="23">
        <v>9010</v>
      </c>
      <c r="N30" s="24">
        <v>1</v>
      </c>
      <c r="O30" s="25">
        <v>0.31842397336293016</v>
      </c>
    </row>
    <row r="31" spans="2:15" ht="14.4" customHeight="1">
      <c r="B31" s="65" t="s">
        <v>56</v>
      </c>
      <c r="C31" s="26"/>
      <c r="D31" s="1"/>
      <c r="E31" s="1"/>
      <c r="F31" s="1"/>
      <c r="G31" s="1"/>
    </row>
    <row r="32" spans="2:15">
      <c r="B32" s="66" t="s">
        <v>57</v>
      </c>
      <c r="C32" s="1"/>
      <c r="D32" s="1"/>
      <c r="E32" s="1"/>
      <c r="F32" s="1"/>
      <c r="G32" s="1"/>
    </row>
    <row r="34" spans="2:15">
      <c r="B34" s="94" t="s">
        <v>35</v>
      </c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</row>
    <row r="35" spans="2:15" ht="15" customHeight="1" thickBot="1">
      <c r="B35" s="130" t="s">
        <v>36</v>
      </c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</row>
    <row r="36" spans="2:15">
      <c r="B36" s="116" t="s">
        <v>21</v>
      </c>
      <c r="C36" s="118" t="s">
        <v>1</v>
      </c>
      <c r="D36" s="120" t="s">
        <v>102</v>
      </c>
      <c r="E36" s="121"/>
      <c r="F36" s="121"/>
      <c r="G36" s="121"/>
      <c r="H36" s="122"/>
      <c r="I36" s="127" t="s">
        <v>98</v>
      </c>
      <c r="J36" s="122"/>
      <c r="K36" s="127" t="s">
        <v>106</v>
      </c>
      <c r="L36" s="121"/>
      <c r="M36" s="121"/>
      <c r="N36" s="121"/>
      <c r="O36" s="128"/>
    </row>
    <row r="37" spans="2:15" ht="14.4" thickBot="1">
      <c r="B37" s="117"/>
      <c r="C37" s="119"/>
      <c r="D37" s="96" t="s">
        <v>103</v>
      </c>
      <c r="E37" s="97"/>
      <c r="F37" s="97"/>
      <c r="G37" s="97"/>
      <c r="H37" s="98"/>
      <c r="I37" s="99" t="s">
        <v>99</v>
      </c>
      <c r="J37" s="98"/>
      <c r="K37" s="99" t="s">
        <v>107</v>
      </c>
      <c r="L37" s="97"/>
      <c r="M37" s="97"/>
      <c r="N37" s="97"/>
      <c r="O37" s="129"/>
    </row>
    <row r="38" spans="2:15" ht="13.95" customHeight="1">
      <c r="B38" s="117"/>
      <c r="C38" s="119"/>
      <c r="D38" s="112">
        <v>2026</v>
      </c>
      <c r="E38" s="113"/>
      <c r="F38" s="112">
        <v>2025</v>
      </c>
      <c r="G38" s="113"/>
      <c r="H38" s="123" t="s">
        <v>22</v>
      </c>
      <c r="I38" s="125">
        <v>2026</v>
      </c>
      <c r="J38" s="125" t="s">
        <v>104</v>
      </c>
      <c r="K38" s="112">
        <v>2026</v>
      </c>
      <c r="L38" s="113"/>
      <c r="M38" s="112">
        <v>2025</v>
      </c>
      <c r="N38" s="113"/>
      <c r="O38" s="123" t="s">
        <v>22</v>
      </c>
    </row>
    <row r="39" spans="2:15" ht="14.4" thickBot="1">
      <c r="B39" s="104" t="s">
        <v>21</v>
      </c>
      <c r="C39" s="106" t="s">
        <v>24</v>
      </c>
      <c r="D39" s="114"/>
      <c r="E39" s="115"/>
      <c r="F39" s="114"/>
      <c r="G39" s="115"/>
      <c r="H39" s="124"/>
      <c r="I39" s="126"/>
      <c r="J39" s="126"/>
      <c r="K39" s="114"/>
      <c r="L39" s="115"/>
      <c r="M39" s="114"/>
      <c r="N39" s="115"/>
      <c r="O39" s="124"/>
    </row>
    <row r="40" spans="2:15" ht="13.95" customHeight="1">
      <c r="B40" s="104"/>
      <c r="C40" s="106"/>
      <c r="D40" s="4" t="s">
        <v>25</v>
      </c>
      <c r="E40" s="5" t="s">
        <v>2</v>
      </c>
      <c r="F40" s="4" t="s">
        <v>25</v>
      </c>
      <c r="G40" s="5" t="s">
        <v>2</v>
      </c>
      <c r="H40" s="108" t="s">
        <v>26</v>
      </c>
      <c r="I40" s="6" t="s">
        <v>25</v>
      </c>
      <c r="J40" s="110" t="s">
        <v>105</v>
      </c>
      <c r="K40" s="4" t="s">
        <v>25</v>
      </c>
      <c r="L40" s="5" t="s">
        <v>2</v>
      </c>
      <c r="M40" s="4" t="s">
        <v>25</v>
      </c>
      <c r="N40" s="5" t="s">
        <v>2</v>
      </c>
      <c r="O40" s="108" t="s">
        <v>26</v>
      </c>
    </row>
    <row r="41" spans="2:15" ht="27" thickBot="1">
      <c r="B41" s="105"/>
      <c r="C41" s="107"/>
      <c r="D41" s="7" t="s">
        <v>27</v>
      </c>
      <c r="E41" s="8" t="s">
        <v>28</v>
      </c>
      <c r="F41" s="7" t="s">
        <v>27</v>
      </c>
      <c r="G41" s="8" t="s">
        <v>28</v>
      </c>
      <c r="H41" s="109"/>
      <c r="I41" s="9" t="s">
        <v>27</v>
      </c>
      <c r="J41" s="111"/>
      <c r="K41" s="7" t="s">
        <v>27</v>
      </c>
      <c r="L41" s="8" t="s">
        <v>28</v>
      </c>
      <c r="M41" s="7" t="s">
        <v>27</v>
      </c>
      <c r="N41" s="8" t="s">
        <v>28</v>
      </c>
      <c r="O41" s="109"/>
    </row>
    <row r="42" spans="2:15" ht="14.4" hidden="1" thickBot="1">
      <c r="B42" s="57"/>
      <c r="C42" s="11" t="s">
        <v>12</v>
      </c>
      <c r="D42" s="12"/>
      <c r="E42" s="13"/>
      <c r="F42" s="12"/>
      <c r="G42" s="13"/>
      <c r="H42" s="14"/>
      <c r="I42" s="12"/>
      <c r="J42" s="14"/>
      <c r="K42" s="4" t="s">
        <v>25</v>
      </c>
      <c r="L42" s="5" t="s">
        <v>2</v>
      </c>
      <c r="M42" s="4" t="s">
        <v>25</v>
      </c>
      <c r="N42" s="5" t="s">
        <v>2</v>
      </c>
      <c r="O42" s="108" t="s">
        <v>26</v>
      </c>
    </row>
    <row r="43" spans="2:15" ht="27" hidden="1" thickBot="1">
      <c r="B43" s="57"/>
      <c r="C43" s="62" t="s">
        <v>4</v>
      </c>
      <c r="D43" s="12"/>
      <c r="E43" s="13"/>
      <c r="F43" s="12">
        <v>0</v>
      </c>
      <c r="G43" s="13">
        <v>0</v>
      </c>
      <c r="H43" s="14"/>
      <c r="I43" s="12"/>
      <c r="J43" s="14"/>
      <c r="K43" s="7" t="s">
        <v>27</v>
      </c>
      <c r="L43" s="8" t="s">
        <v>28</v>
      </c>
      <c r="M43" s="7" t="s">
        <v>27</v>
      </c>
      <c r="N43" s="8" t="s">
        <v>28</v>
      </c>
      <c r="O43" s="109"/>
    </row>
    <row r="44" spans="2:15" ht="14.4" thickBot="1">
      <c r="B44" s="19" t="s">
        <v>5</v>
      </c>
      <c r="C44" s="19" t="s">
        <v>30</v>
      </c>
      <c r="D44" s="20">
        <v>0</v>
      </c>
      <c r="E44" s="21">
        <v>0</v>
      </c>
      <c r="F44" s="20">
        <v>0</v>
      </c>
      <c r="G44" s="21">
        <v>0</v>
      </c>
      <c r="H44" s="22">
        <v>0</v>
      </c>
      <c r="I44" s="20">
        <v>0</v>
      </c>
      <c r="J44" s="21">
        <v>0</v>
      </c>
      <c r="K44" s="20">
        <v>0</v>
      </c>
      <c r="L44" s="21">
        <v>0</v>
      </c>
      <c r="M44" s="20">
        <v>1</v>
      </c>
      <c r="N44" s="21">
        <v>1</v>
      </c>
      <c r="O44" s="22">
        <v>-1</v>
      </c>
    </row>
    <row r="45" spans="2:15" ht="14.4" thickBot="1">
      <c r="B45" s="51"/>
      <c r="C45" s="11" t="s">
        <v>8</v>
      </c>
      <c r="D45" s="12">
        <v>559</v>
      </c>
      <c r="E45" s="13">
        <v>0.20944173847883102</v>
      </c>
      <c r="F45" s="12">
        <v>404</v>
      </c>
      <c r="G45" s="13">
        <v>0.20497209538305428</v>
      </c>
      <c r="H45" s="14">
        <v>0.38366336633663356</v>
      </c>
      <c r="I45" s="12">
        <v>664</v>
      </c>
      <c r="J45" s="14">
        <v>-0.1581325301204819</v>
      </c>
      <c r="K45" s="12">
        <v>1993</v>
      </c>
      <c r="L45" s="13">
        <v>0.21869856249314168</v>
      </c>
      <c r="M45" s="12">
        <v>1672</v>
      </c>
      <c r="N45" s="13">
        <v>0.25298834922075958</v>
      </c>
      <c r="O45" s="14">
        <v>0.19198564593301426</v>
      </c>
    </row>
    <row r="46" spans="2:15" ht="14.4" thickBot="1">
      <c r="B46" s="52"/>
      <c r="C46" s="15" t="s">
        <v>10</v>
      </c>
      <c r="D46" s="16">
        <v>570</v>
      </c>
      <c r="E46" s="17">
        <v>0.21356313225927315</v>
      </c>
      <c r="F46" s="16">
        <v>496</v>
      </c>
      <c r="G46" s="17">
        <v>0.25164890918315574</v>
      </c>
      <c r="H46" s="18">
        <v>0.14919354838709675</v>
      </c>
      <c r="I46" s="16">
        <v>498</v>
      </c>
      <c r="J46" s="18">
        <v>0.14457831325301207</v>
      </c>
      <c r="K46" s="16">
        <v>1856</v>
      </c>
      <c r="L46" s="17">
        <v>0.20366509382201251</v>
      </c>
      <c r="M46" s="16">
        <v>1680</v>
      </c>
      <c r="N46" s="17">
        <v>0.25419881979119385</v>
      </c>
      <c r="O46" s="18">
        <v>0.10476190476190483</v>
      </c>
    </row>
    <row r="47" spans="2:15" ht="14.4" thickBot="1">
      <c r="B47" s="52"/>
      <c r="C47" s="11" t="s">
        <v>9</v>
      </c>
      <c r="D47" s="12">
        <v>597</v>
      </c>
      <c r="E47" s="13">
        <v>0.22367928062944922</v>
      </c>
      <c r="F47" s="12">
        <v>263</v>
      </c>
      <c r="G47" s="13">
        <v>0.13343480466768137</v>
      </c>
      <c r="H47" s="14">
        <v>1.2699619771863118</v>
      </c>
      <c r="I47" s="12">
        <v>546</v>
      </c>
      <c r="J47" s="14">
        <v>9.3406593406593297E-2</v>
      </c>
      <c r="K47" s="12">
        <v>1641</v>
      </c>
      <c r="L47" s="13">
        <v>0.18007242400965653</v>
      </c>
      <c r="M47" s="12">
        <v>731</v>
      </c>
      <c r="N47" s="13">
        <v>0.11060674837343017</v>
      </c>
      <c r="O47" s="14">
        <v>1.2448700410396718</v>
      </c>
    </row>
    <row r="48" spans="2:15" ht="14.4" thickBot="1">
      <c r="B48" s="52"/>
      <c r="C48" s="53" t="s">
        <v>3</v>
      </c>
      <c r="D48" s="16">
        <v>381</v>
      </c>
      <c r="E48" s="17">
        <v>0.14275009366804045</v>
      </c>
      <c r="F48" s="16">
        <v>380</v>
      </c>
      <c r="G48" s="17">
        <v>0.19279553526128868</v>
      </c>
      <c r="H48" s="18">
        <v>2.6315789473683182E-3</v>
      </c>
      <c r="I48" s="16">
        <v>444</v>
      </c>
      <c r="J48" s="18">
        <v>-0.14189189189189189</v>
      </c>
      <c r="K48" s="16">
        <v>1451</v>
      </c>
      <c r="L48" s="17">
        <v>0.15922308789641171</v>
      </c>
      <c r="M48" s="16">
        <v>1105</v>
      </c>
      <c r="N48" s="17">
        <v>0.16719624754123166</v>
      </c>
      <c r="O48" s="18">
        <v>0.31312217194570136</v>
      </c>
    </row>
    <row r="49" spans="2:15" ht="14.4" thickBot="1">
      <c r="B49" s="52"/>
      <c r="C49" s="54" t="s">
        <v>4</v>
      </c>
      <c r="D49" s="12">
        <v>355</v>
      </c>
      <c r="E49" s="13">
        <v>0.13300861745972276</v>
      </c>
      <c r="F49" s="12">
        <v>234</v>
      </c>
      <c r="G49" s="13">
        <v>0.11872146118721461</v>
      </c>
      <c r="H49" s="14">
        <v>0.51709401709401703</v>
      </c>
      <c r="I49" s="12">
        <v>334</v>
      </c>
      <c r="J49" s="14">
        <v>6.2874251497005984E-2</v>
      </c>
      <c r="K49" s="12">
        <v>1262</v>
      </c>
      <c r="L49" s="13">
        <v>0.13848348513113135</v>
      </c>
      <c r="M49" s="12">
        <v>725</v>
      </c>
      <c r="N49" s="13">
        <v>0.10969889544560447</v>
      </c>
      <c r="O49" s="14">
        <v>0.74068965517241381</v>
      </c>
    </row>
    <row r="50" spans="2:15" ht="14.4" thickBot="1">
      <c r="B50" s="52"/>
      <c r="C50" s="55" t="s">
        <v>11</v>
      </c>
      <c r="D50" s="16">
        <v>157</v>
      </c>
      <c r="E50" s="17">
        <v>5.8823529411764705E-2</v>
      </c>
      <c r="F50" s="16">
        <v>156</v>
      </c>
      <c r="G50" s="17">
        <v>7.9147640791476404E-2</v>
      </c>
      <c r="H50" s="18">
        <v>6.4102564102563875E-3</v>
      </c>
      <c r="I50" s="16">
        <v>244</v>
      </c>
      <c r="J50" s="18">
        <v>-0.35655737704918034</v>
      </c>
      <c r="K50" s="16">
        <v>738</v>
      </c>
      <c r="L50" s="17">
        <v>8.098321079776144E-2</v>
      </c>
      <c r="M50" s="16">
        <v>465</v>
      </c>
      <c r="N50" s="17">
        <v>7.0358601906491153E-2</v>
      </c>
      <c r="O50" s="18">
        <v>0.58709677419354844</v>
      </c>
    </row>
    <row r="51" spans="2:15" ht="14.4" thickBot="1">
      <c r="B51" s="52"/>
      <c r="C51" s="11" t="s">
        <v>54</v>
      </c>
      <c r="D51" s="12">
        <v>21</v>
      </c>
      <c r="E51" s="13">
        <v>7.8681153990258525E-3</v>
      </c>
      <c r="F51" s="12">
        <v>14</v>
      </c>
      <c r="G51" s="13">
        <v>7.102993404363267E-3</v>
      </c>
      <c r="H51" s="14">
        <v>0.5</v>
      </c>
      <c r="I51" s="12">
        <v>8</v>
      </c>
      <c r="J51" s="14">
        <v>1.625</v>
      </c>
      <c r="K51" s="12">
        <v>89</v>
      </c>
      <c r="L51" s="13">
        <v>9.766267968835729E-3</v>
      </c>
      <c r="M51" s="12">
        <v>108</v>
      </c>
      <c r="N51" s="13">
        <v>1.6341352700862462E-2</v>
      </c>
      <c r="O51" s="14">
        <v>-0.17592592592592593</v>
      </c>
    </row>
    <row r="52" spans="2:15" ht="14.4" thickBot="1">
      <c r="B52" s="52"/>
      <c r="C52" s="55" t="s">
        <v>12</v>
      </c>
      <c r="D52" s="16">
        <v>28</v>
      </c>
      <c r="E52" s="17">
        <v>1.049082053203447E-2</v>
      </c>
      <c r="F52" s="16">
        <v>22</v>
      </c>
      <c r="G52" s="17">
        <v>1.1161846778285134E-2</v>
      </c>
      <c r="H52" s="18">
        <v>0.27272727272727271</v>
      </c>
      <c r="I52" s="16">
        <v>19</v>
      </c>
      <c r="J52" s="18">
        <v>0.47368421052631571</v>
      </c>
      <c r="K52" s="16">
        <v>74</v>
      </c>
      <c r="L52" s="17">
        <v>8.1202677493690326E-3</v>
      </c>
      <c r="M52" s="16">
        <v>118</v>
      </c>
      <c r="N52" s="17">
        <v>1.7854440913905281E-2</v>
      </c>
      <c r="O52" s="18">
        <v>-0.3728813559322034</v>
      </c>
    </row>
    <row r="53" spans="2:15" ht="14.4" thickBot="1">
      <c r="B53" s="56"/>
      <c r="C53" s="11" t="s">
        <v>29</v>
      </c>
      <c r="D53" s="12">
        <v>0</v>
      </c>
      <c r="E53" s="13">
        <v>0</v>
      </c>
      <c r="F53" s="12">
        <v>0</v>
      </c>
      <c r="G53" s="13">
        <v>0</v>
      </c>
      <c r="H53" s="14"/>
      <c r="I53" s="12">
        <v>0</v>
      </c>
      <c r="J53" s="14"/>
      <c r="K53" s="12">
        <v>0</v>
      </c>
      <c r="L53" s="13">
        <v>0</v>
      </c>
      <c r="M53" s="12">
        <v>0</v>
      </c>
      <c r="N53" s="13">
        <v>0</v>
      </c>
      <c r="O53" s="14"/>
    </row>
    <row r="54" spans="2:15" ht="14.4" thickBot="1">
      <c r="B54" s="19" t="s">
        <v>6</v>
      </c>
      <c r="C54" s="19" t="s">
        <v>30</v>
      </c>
      <c r="D54" s="20">
        <v>2668</v>
      </c>
      <c r="E54" s="21">
        <v>0.99962532783814173</v>
      </c>
      <c r="F54" s="20">
        <v>1969</v>
      </c>
      <c r="G54" s="21">
        <v>0.99898528665651953</v>
      </c>
      <c r="H54" s="22">
        <v>0.3550025393600813</v>
      </c>
      <c r="I54" s="20">
        <v>2757</v>
      </c>
      <c r="J54" s="21">
        <v>-3.2281465360899486E-2</v>
      </c>
      <c r="K54" s="20">
        <v>9104</v>
      </c>
      <c r="L54" s="21">
        <v>0.99901239986832002</v>
      </c>
      <c r="M54" s="20">
        <v>6604</v>
      </c>
      <c r="N54" s="21">
        <v>0.99924345589347863</v>
      </c>
      <c r="O54" s="22">
        <v>0.37855844942459105</v>
      </c>
    </row>
    <row r="55" spans="2:15" ht="14.4" thickBot="1">
      <c r="B55" s="19" t="s">
        <v>44</v>
      </c>
      <c r="C55" s="61" t="s">
        <v>30</v>
      </c>
      <c r="D55" s="20">
        <v>1</v>
      </c>
      <c r="E55" s="21">
        <v>1</v>
      </c>
      <c r="F55" s="20">
        <v>2</v>
      </c>
      <c r="G55" s="21">
        <v>1</v>
      </c>
      <c r="H55" s="22">
        <v>-0.5</v>
      </c>
      <c r="I55" s="20">
        <v>2</v>
      </c>
      <c r="J55" s="21">
        <v>-0.5</v>
      </c>
      <c r="K55" s="20">
        <v>9</v>
      </c>
      <c r="L55" s="21">
        <v>1</v>
      </c>
      <c r="M55" s="20">
        <v>5</v>
      </c>
      <c r="N55" s="21">
        <v>1</v>
      </c>
      <c r="O55" s="22">
        <v>0.8</v>
      </c>
    </row>
    <row r="56" spans="2:15" ht="14.4" thickBot="1">
      <c r="B56" s="131" t="s">
        <v>30</v>
      </c>
      <c r="C56" s="132" t="s">
        <v>30</v>
      </c>
      <c r="D56" s="23">
        <v>2669</v>
      </c>
      <c r="E56" s="24">
        <v>1</v>
      </c>
      <c r="F56" s="23">
        <v>1971</v>
      </c>
      <c r="G56" s="24">
        <v>1</v>
      </c>
      <c r="H56" s="25">
        <v>0.35413495687468299</v>
      </c>
      <c r="I56" s="23">
        <v>2759</v>
      </c>
      <c r="J56" s="25">
        <v>-3.262051467923166E-2</v>
      </c>
      <c r="K56" s="23">
        <v>9113</v>
      </c>
      <c r="L56" s="24">
        <v>1</v>
      </c>
      <c r="M56" s="23">
        <v>6609</v>
      </c>
      <c r="N56" s="24">
        <v>1</v>
      </c>
      <c r="O56" s="25">
        <v>0.37887728854592218</v>
      </c>
    </row>
    <row r="57" spans="2:15">
      <c r="B57" s="58" t="s">
        <v>39</v>
      </c>
      <c r="C57" s="28"/>
      <c r="D57" s="28"/>
      <c r="E57" s="28"/>
      <c r="F57" s="28"/>
      <c r="G57" s="28"/>
      <c r="H57" s="28"/>
      <c r="I57" s="28"/>
      <c r="J57" s="28"/>
    </row>
    <row r="58" spans="2:15">
      <c r="B58" s="28"/>
      <c r="C58" s="28"/>
      <c r="D58" s="28"/>
      <c r="E58" s="28"/>
      <c r="F58" s="28"/>
      <c r="G58" s="28"/>
      <c r="H58" s="28"/>
      <c r="I58" s="74"/>
      <c r="J58" s="28"/>
    </row>
    <row r="59" spans="2:15">
      <c r="B59" s="94" t="s">
        <v>42</v>
      </c>
      <c r="C59" s="94"/>
      <c r="D59" s="94"/>
      <c r="E59" s="94"/>
      <c r="F59" s="94"/>
      <c r="G59" s="94"/>
      <c r="H59" s="94"/>
      <c r="I59" s="94"/>
      <c r="J59" s="94"/>
    </row>
    <row r="60" spans="2:15" ht="14.4" thickBot="1">
      <c r="B60" s="130" t="s">
        <v>43</v>
      </c>
      <c r="C60" s="130"/>
      <c r="D60" s="130"/>
      <c r="E60" s="130"/>
      <c r="F60" s="130"/>
      <c r="G60" s="130"/>
      <c r="H60" s="130"/>
      <c r="I60" s="130"/>
      <c r="J60" s="130"/>
    </row>
    <row r="61" spans="2:15">
      <c r="B61" s="116" t="s">
        <v>21</v>
      </c>
      <c r="C61" s="118" t="s">
        <v>1</v>
      </c>
      <c r="D61" s="120" t="s">
        <v>102</v>
      </c>
      <c r="E61" s="121"/>
      <c r="F61" s="121"/>
      <c r="G61" s="121"/>
      <c r="H61" s="122"/>
      <c r="I61" s="127" t="s">
        <v>98</v>
      </c>
      <c r="J61" s="122"/>
      <c r="K61" s="127" t="s">
        <v>106</v>
      </c>
      <c r="L61" s="121"/>
      <c r="M61" s="121"/>
      <c r="N61" s="121"/>
      <c r="O61" s="128"/>
    </row>
    <row r="62" spans="2:15" ht="14.4" thickBot="1">
      <c r="B62" s="117"/>
      <c r="C62" s="119"/>
      <c r="D62" s="96" t="s">
        <v>103</v>
      </c>
      <c r="E62" s="97"/>
      <c r="F62" s="97"/>
      <c r="G62" s="97"/>
      <c r="H62" s="98"/>
      <c r="I62" s="99" t="s">
        <v>99</v>
      </c>
      <c r="J62" s="98"/>
      <c r="K62" s="99" t="s">
        <v>107</v>
      </c>
      <c r="L62" s="97"/>
      <c r="M62" s="97"/>
      <c r="N62" s="97"/>
      <c r="O62" s="129"/>
    </row>
    <row r="63" spans="2:15" ht="15" customHeight="1">
      <c r="B63" s="117"/>
      <c r="C63" s="119"/>
      <c r="D63" s="112">
        <v>2026</v>
      </c>
      <c r="E63" s="113"/>
      <c r="F63" s="112">
        <v>2025</v>
      </c>
      <c r="G63" s="113"/>
      <c r="H63" s="123" t="s">
        <v>22</v>
      </c>
      <c r="I63" s="125">
        <v>2026</v>
      </c>
      <c r="J63" s="125" t="s">
        <v>104</v>
      </c>
      <c r="K63" s="112">
        <v>2026</v>
      </c>
      <c r="L63" s="113"/>
      <c r="M63" s="112">
        <v>2025</v>
      </c>
      <c r="N63" s="113"/>
      <c r="O63" s="123" t="s">
        <v>22</v>
      </c>
    </row>
    <row r="64" spans="2:15" ht="14.4" customHeight="1" thickBot="1">
      <c r="B64" s="104" t="s">
        <v>21</v>
      </c>
      <c r="C64" s="106" t="s">
        <v>24</v>
      </c>
      <c r="D64" s="114"/>
      <c r="E64" s="115"/>
      <c r="F64" s="114"/>
      <c r="G64" s="115"/>
      <c r="H64" s="124"/>
      <c r="I64" s="126"/>
      <c r="J64" s="126"/>
      <c r="K64" s="114"/>
      <c r="L64" s="115"/>
      <c r="M64" s="114"/>
      <c r="N64" s="115"/>
      <c r="O64" s="124"/>
    </row>
    <row r="65" spans="2:15" ht="15" customHeight="1">
      <c r="B65" s="104"/>
      <c r="C65" s="106"/>
      <c r="D65" s="4" t="s">
        <v>25</v>
      </c>
      <c r="E65" s="5" t="s">
        <v>2</v>
      </c>
      <c r="F65" s="4" t="s">
        <v>25</v>
      </c>
      <c r="G65" s="5" t="s">
        <v>2</v>
      </c>
      <c r="H65" s="108" t="s">
        <v>26</v>
      </c>
      <c r="I65" s="6" t="s">
        <v>25</v>
      </c>
      <c r="J65" s="110" t="s">
        <v>105</v>
      </c>
      <c r="K65" s="4" t="s">
        <v>25</v>
      </c>
      <c r="L65" s="5" t="s">
        <v>2</v>
      </c>
      <c r="M65" s="4" t="s">
        <v>25</v>
      </c>
      <c r="N65" s="5" t="s">
        <v>2</v>
      </c>
      <c r="O65" s="108" t="s">
        <v>26</v>
      </c>
    </row>
    <row r="66" spans="2:15" ht="14.25" customHeight="1" thickBot="1">
      <c r="B66" s="105"/>
      <c r="C66" s="107"/>
      <c r="D66" s="7" t="s">
        <v>27</v>
      </c>
      <c r="E66" s="8" t="s">
        <v>28</v>
      </c>
      <c r="F66" s="7" t="s">
        <v>27</v>
      </c>
      <c r="G66" s="8" t="s">
        <v>28</v>
      </c>
      <c r="H66" s="109"/>
      <c r="I66" s="9" t="s">
        <v>27</v>
      </c>
      <c r="J66" s="111"/>
      <c r="K66" s="7" t="s">
        <v>27</v>
      </c>
      <c r="L66" s="8" t="s">
        <v>28</v>
      </c>
      <c r="M66" s="7" t="s">
        <v>27</v>
      </c>
      <c r="N66" s="8" t="s">
        <v>28</v>
      </c>
      <c r="O66" s="109"/>
    </row>
    <row r="67" spans="2:15" ht="14.4" thickBot="1">
      <c r="B67" s="51"/>
      <c r="C67" s="11" t="s">
        <v>12</v>
      </c>
      <c r="D67" s="12">
        <v>169</v>
      </c>
      <c r="E67" s="13">
        <v>0.56711409395973156</v>
      </c>
      <c r="F67" s="12">
        <v>142</v>
      </c>
      <c r="G67" s="13">
        <v>0.5748987854251012</v>
      </c>
      <c r="H67" s="14">
        <v>0.1901408450704225</v>
      </c>
      <c r="I67" s="12">
        <v>197</v>
      </c>
      <c r="J67" s="14">
        <v>-0.14213197969543145</v>
      </c>
      <c r="K67" s="12">
        <v>552</v>
      </c>
      <c r="L67" s="13">
        <v>0.56907216494845358</v>
      </c>
      <c r="M67" s="12">
        <v>439</v>
      </c>
      <c r="N67" s="13">
        <v>0.54874999999999996</v>
      </c>
      <c r="O67" s="14">
        <v>0.2574031890660593</v>
      </c>
    </row>
    <row r="68" spans="2:15" ht="14.4" thickBot="1">
      <c r="B68" s="52"/>
      <c r="C68" s="15" t="s">
        <v>4</v>
      </c>
      <c r="D68" s="16">
        <v>47</v>
      </c>
      <c r="E68" s="17">
        <v>0.15771812080536912</v>
      </c>
      <c r="F68" s="16">
        <v>32</v>
      </c>
      <c r="G68" s="17">
        <v>0.12955465587044535</v>
      </c>
      <c r="H68" s="18">
        <v>0.46875</v>
      </c>
      <c r="I68" s="16">
        <v>41</v>
      </c>
      <c r="J68" s="18">
        <v>0.14634146341463405</v>
      </c>
      <c r="K68" s="16">
        <v>144</v>
      </c>
      <c r="L68" s="17">
        <v>0.14845360824742268</v>
      </c>
      <c r="M68" s="16">
        <v>93</v>
      </c>
      <c r="N68" s="17">
        <v>0.11625000000000001</v>
      </c>
      <c r="O68" s="18">
        <v>0.54838709677419351</v>
      </c>
    </row>
    <row r="69" spans="2:15" ht="14.4" thickBot="1">
      <c r="B69" s="52"/>
      <c r="C69" s="11" t="s">
        <v>9</v>
      </c>
      <c r="D69" s="12">
        <v>32</v>
      </c>
      <c r="E69" s="13">
        <v>0.10738255033557047</v>
      </c>
      <c r="F69" s="12">
        <v>32</v>
      </c>
      <c r="G69" s="13">
        <v>0.12955465587044535</v>
      </c>
      <c r="H69" s="14">
        <v>0</v>
      </c>
      <c r="I69" s="12"/>
      <c r="J69" s="14"/>
      <c r="K69" s="12">
        <v>104</v>
      </c>
      <c r="L69" s="13">
        <v>0.10721649484536082</v>
      </c>
      <c r="M69" s="12">
        <v>97</v>
      </c>
      <c r="N69" s="13">
        <v>0.12125</v>
      </c>
      <c r="O69" s="14">
        <v>7.2164948453608213E-2</v>
      </c>
    </row>
    <row r="70" spans="2:15" ht="14.4" customHeight="1" thickBot="1">
      <c r="B70" s="52"/>
      <c r="C70" s="53" t="s">
        <v>3</v>
      </c>
      <c r="D70" s="16">
        <v>13</v>
      </c>
      <c r="E70" s="17">
        <v>4.3624161073825503E-2</v>
      </c>
      <c r="F70" s="16">
        <v>4</v>
      </c>
      <c r="G70" s="17">
        <v>1.6194331983805668E-2</v>
      </c>
      <c r="H70" s="18">
        <v>2.25</v>
      </c>
      <c r="I70" s="16"/>
      <c r="J70" s="18"/>
      <c r="K70" s="16">
        <v>32</v>
      </c>
      <c r="L70" s="17">
        <v>3.2989690721649485E-2</v>
      </c>
      <c r="M70" s="16">
        <v>23</v>
      </c>
      <c r="N70" s="17">
        <v>2.8750000000000001E-2</v>
      </c>
      <c r="O70" s="18">
        <v>0.39130434782608692</v>
      </c>
    </row>
    <row r="71" spans="2:15" ht="14.4" customHeight="1" thickBot="1">
      <c r="B71" s="52"/>
      <c r="C71" s="54" t="s">
        <v>37</v>
      </c>
      <c r="D71" s="12">
        <v>7</v>
      </c>
      <c r="E71" s="13">
        <v>2.3489932885906041E-2</v>
      </c>
      <c r="F71" s="12">
        <v>19</v>
      </c>
      <c r="G71" s="13">
        <v>7.6923076923076927E-2</v>
      </c>
      <c r="H71" s="14">
        <v>-0.63157894736842102</v>
      </c>
      <c r="I71" s="12">
        <v>4</v>
      </c>
      <c r="J71" s="14">
        <v>0.75</v>
      </c>
      <c r="K71" s="12">
        <v>29</v>
      </c>
      <c r="L71" s="13">
        <v>2.9896907216494847E-2</v>
      </c>
      <c r="M71" s="12">
        <v>55</v>
      </c>
      <c r="N71" s="13">
        <v>6.8750000000000006E-2</v>
      </c>
      <c r="O71" s="14">
        <v>-0.47272727272727277</v>
      </c>
    </row>
    <row r="72" spans="2:15" ht="14.4" customHeight="1" thickBot="1">
      <c r="B72" s="52"/>
      <c r="C72" s="55" t="s">
        <v>11</v>
      </c>
      <c r="D72" s="16">
        <v>2</v>
      </c>
      <c r="E72" s="17">
        <v>6.7114093959731542E-3</v>
      </c>
      <c r="F72" s="16">
        <v>2</v>
      </c>
      <c r="G72" s="17">
        <v>8.0971659919028341E-3</v>
      </c>
      <c r="H72" s="18">
        <v>0</v>
      </c>
      <c r="I72" s="16">
        <v>3</v>
      </c>
      <c r="J72" s="18">
        <v>-0.33333333333333337</v>
      </c>
      <c r="K72" s="16">
        <v>18</v>
      </c>
      <c r="L72" s="17">
        <v>1.8556701030927835E-2</v>
      </c>
      <c r="M72" s="16">
        <v>14</v>
      </c>
      <c r="N72" s="17">
        <v>1.7500000000000002E-2</v>
      </c>
      <c r="O72" s="18">
        <v>0.28571428571428581</v>
      </c>
    </row>
    <row r="73" spans="2:15" ht="14.4" customHeight="1" thickBot="1">
      <c r="B73" s="52"/>
      <c r="C73" s="11" t="s">
        <v>72</v>
      </c>
      <c r="D73" s="12">
        <v>0</v>
      </c>
      <c r="E73" s="13">
        <v>0</v>
      </c>
      <c r="F73" s="12">
        <v>0</v>
      </c>
      <c r="G73" s="13">
        <v>0</v>
      </c>
      <c r="H73" s="14"/>
      <c r="I73" s="12">
        <v>0</v>
      </c>
      <c r="J73" s="14"/>
      <c r="K73" s="12">
        <v>17</v>
      </c>
      <c r="L73" s="13">
        <v>1.7525773195876289E-2</v>
      </c>
      <c r="M73" s="12">
        <v>3</v>
      </c>
      <c r="N73" s="13">
        <v>3.7499999999999999E-3</v>
      </c>
      <c r="O73" s="14">
        <v>4.666666666666667</v>
      </c>
    </row>
    <row r="74" spans="2:15" ht="14.4" thickBot="1">
      <c r="B74" s="52"/>
      <c r="C74" s="55" t="s">
        <v>29</v>
      </c>
      <c r="D74" s="16">
        <v>28</v>
      </c>
      <c r="E74" s="17">
        <v>9.3959731543624123E-2</v>
      </c>
      <c r="F74" s="16">
        <v>16</v>
      </c>
      <c r="G74" s="17">
        <v>6.4777327935222673E-2</v>
      </c>
      <c r="H74" s="18">
        <v>0.75</v>
      </c>
      <c r="I74" s="16">
        <v>24</v>
      </c>
      <c r="J74" s="18">
        <v>0.16666666666666674</v>
      </c>
      <c r="K74" s="16">
        <v>74</v>
      </c>
      <c r="L74" s="17">
        <v>7.628865979381444E-2</v>
      </c>
      <c r="M74" s="16">
        <v>76</v>
      </c>
      <c r="N74" s="17">
        <v>9.5000000000000029E-2</v>
      </c>
      <c r="O74" s="18">
        <v>-2.6315789473684181E-2</v>
      </c>
    </row>
    <row r="75" spans="2:15" ht="15" customHeight="1" thickBot="1">
      <c r="B75" s="19" t="s">
        <v>5</v>
      </c>
      <c r="C75" s="19" t="s">
        <v>30</v>
      </c>
      <c r="D75" s="20">
        <v>298</v>
      </c>
      <c r="E75" s="21">
        <v>1.0000000000000004</v>
      </c>
      <c r="F75" s="20">
        <v>247</v>
      </c>
      <c r="G75" s="21">
        <v>1</v>
      </c>
      <c r="H75" s="22">
        <v>0.20647773279352233</v>
      </c>
      <c r="I75" s="20">
        <v>269</v>
      </c>
      <c r="J75" s="21">
        <v>-7.9123849614130659E-2</v>
      </c>
      <c r="K75" s="20">
        <v>970</v>
      </c>
      <c r="L75" s="21">
        <v>0.99999999999999978</v>
      </c>
      <c r="M75" s="20">
        <v>800</v>
      </c>
      <c r="N75" s="21">
        <v>0.99999999999999956</v>
      </c>
      <c r="O75" s="22">
        <v>0.21249999999999991</v>
      </c>
    </row>
    <row r="76" spans="2:15" ht="14.4" thickBot="1">
      <c r="B76" s="51"/>
      <c r="C76" s="11" t="s">
        <v>10</v>
      </c>
      <c r="D76" s="12">
        <v>109</v>
      </c>
      <c r="E76" s="13">
        <v>0.21713147410358566</v>
      </c>
      <c r="F76" s="12">
        <v>105</v>
      </c>
      <c r="G76" s="13">
        <v>0.22483940042826553</v>
      </c>
      <c r="H76" s="14">
        <v>3.8095238095238182E-2</v>
      </c>
      <c r="I76" s="12">
        <v>134</v>
      </c>
      <c r="J76" s="14">
        <v>-0.18656716417910446</v>
      </c>
      <c r="K76" s="12">
        <v>433</v>
      </c>
      <c r="L76" s="13">
        <v>0.24109131403118039</v>
      </c>
      <c r="M76" s="12">
        <v>371</v>
      </c>
      <c r="N76" s="13">
        <v>0.231875</v>
      </c>
      <c r="O76" s="14">
        <v>0.1671159029649596</v>
      </c>
    </row>
    <row r="77" spans="2:15" ht="15" customHeight="1" thickBot="1">
      <c r="B77" s="52"/>
      <c r="C77" s="15" t="s">
        <v>4</v>
      </c>
      <c r="D77" s="16">
        <v>135</v>
      </c>
      <c r="E77" s="17">
        <v>0.2689243027888446</v>
      </c>
      <c r="F77" s="16">
        <v>84</v>
      </c>
      <c r="G77" s="17">
        <v>0.17987152034261242</v>
      </c>
      <c r="H77" s="18">
        <v>0.60714285714285721</v>
      </c>
      <c r="I77" s="16">
        <v>105</v>
      </c>
      <c r="J77" s="18">
        <v>0.28571428571428581</v>
      </c>
      <c r="K77" s="16">
        <v>352</v>
      </c>
      <c r="L77" s="17">
        <v>0.19599109131403117</v>
      </c>
      <c r="M77" s="16">
        <v>312</v>
      </c>
      <c r="N77" s="17">
        <v>0.19500000000000001</v>
      </c>
      <c r="O77" s="18">
        <v>0.12820512820512819</v>
      </c>
    </row>
    <row r="78" spans="2:15" ht="14.4" thickBot="1">
      <c r="B78" s="52"/>
      <c r="C78" s="11" t="s">
        <v>9</v>
      </c>
      <c r="D78" s="12">
        <v>68</v>
      </c>
      <c r="E78" s="13">
        <v>0.13545816733067728</v>
      </c>
      <c r="F78" s="12">
        <v>77</v>
      </c>
      <c r="G78" s="13">
        <v>0.16488222698072805</v>
      </c>
      <c r="H78" s="14">
        <v>-0.11688311688311692</v>
      </c>
      <c r="I78" s="12">
        <v>105</v>
      </c>
      <c r="J78" s="14">
        <v>-0.35238095238095235</v>
      </c>
      <c r="K78" s="12">
        <v>278</v>
      </c>
      <c r="L78" s="13">
        <v>0.15478841870824053</v>
      </c>
      <c r="M78" s="12">
        <v>276</v>
      </c>
      <c r="N78" s="13">
        <v>0.17249999999999999</v>
      </c>
      <c r="O78" s="14">
        <v>7.2463768115942351E-3</v>
      </c>
    </row>
    <row r="79" spans="2:15" ht="15" customHeight="1" thickBot="1">
      <c r="B79" s="52"/>
      <c r="C79" s="53" t="s">
        <v>8</v>
      </c>
      <c r="D79" s="16">
        <v>77</v>
      </c>
      <c r="E79" s="17">
        <v>0.15338645418326693</v>
      </c>
      <c r="F79" s="16">
        <v>116</v>
      </c>
      <c r="G79" s="17">
        <v>0.24839400428265523</v>
      </c>
      <c r="H79" s="18">
        <v>-0.33620689655172409</v>
      </c>
      <c r="I79" s="16">
        <v>65</v>
      </c>
      <c r="J79" s="18">
        <v>0.18461538461538463</v>
      </c>
      <c r="K79" s="16">
        <v>264</v>
      </c>
      <c r="L79" s="17">
        <v>0.14699331848552338</v>
      </c>
      <c r="M79" s="16">
        <v>293</v>
      </c>
      <c r="N79" s="17">
        <v>0.18312500000000001</v>
      </c>
      <c r="O79" s="18">
        <v>-9.8976109215017094E-2</v>
      </c>
    </row>
    <row r="80" spans="2:15" ht="14.4" thickBot="1">
      <c r="B80" s="52"/>
      <c r="C80" s="54" t="s">
        <v>3</v>
      </c>
      <c r="D80" s="12">
        <v>56</v>
      </c>
      <c r="E80" s="13">
        <v>0.11155378486055777</v>
      </c>
      <c r="F80" s="12">
        <v>30</v>
      </c>
      <c r="G80" s="13">
        <v>6.4239828693790149E-2</v>
      </c>
      <c r="H80" s="14">
        <v>0.8666666666666667</v>
      </c>
      <c r="I80" s="12">
        <v>60</v>
      </c>
      <c r="J80" s="14">
        <v>-6.6666666666666652E-2</v>
      </c>
      <c r="K80" s="12">
        <v>232</v>
      </c>
      <c r="L80" s="13">
        <v>0.1291759465478842</v>
      </c>
      <c r="M80" s="12">
        <v>153</v>
      </c>
      <c r="N80" s="13">
        <v>9.5625000000000002E-2</v>
      </c>
      <c r="O80" s="14">
        <v>0.51633986928104569</v>
      </c>
    </row>
    <row r="81" spans="2:15" ht="15" customHeight="1" thickBot="1">
      <c r="B81" s="52"/>
      <c r="C81" s="55" t="s">
        <v>11</v>
      </c>
      <c r="D81" s="16">
        <v>51</v>
      </c>
      <c r="E81" s="17">
        <v>0.10159362549800798</v>
      </c>
      <c r="F81" s="16">
        <v>42</v>
      </c>
      <c r="G81" s="17">
        <v>8.9935760171306209E-2</v>
      </c>
      <c r="H81" s="18">
        <v>0.21428571428571419</v>
      </c>
      <c r="I81" s="16">
        <v>65</v>
      </c>
      <c r="J81" s="18">
        <v>-0.2153846153846154</v>
      </c>
      <c r="K81" s="16">
        <v>201</v>
      </c>
      <c r="L81" s="17">
        <v>0.11191536748329621</v>
      </c>
      <c r="M81" s="16">
        <v>121</v>
      </c>
      <c r="N81" s="17">
        <v>7.5624999999999998E-2</v>
      </c>
      <c r="O81" s="18">
        <v>0.66115702479338845</v>
      </c>
    </row>
    <row r="82" spans="2:15" ht="15" customHeight="1" thickBot="1">
      <c r="B82" s="52"/>
      <c r="C82" s="11" t="s">
        <v>12</v>
      </c>
      <c r="D82" s="12">
        <v>4</v>
      </c>
      <c r="E82" s="13">
        <v>7.9681274900398405E-3</v>
      </c>
      <c r="F82" s="12">
        <v>12</v>
      </c>
      <c r="G82" s="13">
        <v>2.569593147751606E-2</v>
      </c>
      <c r="H82" s="14">
        <v>-0.66666666666666674</v>
      </c>
      <c r="I82" s="12">
        <v>9</v>
      </c>
      <c r="J82" s="14">
        <v>-0.55555555555555558</v>
      </c>
      <c r="K82" s="12">
        <v>27</v>
      </c>
      <c r="L82" s="13">
        <v>1.5033407572383074E-2</v>
      </c>
      <c r="M82" s="12">
        <v>64</v>
      </c>
      <c r="N82" s="13">
        <v>0.04</v>
      </c>
      <c r="O82" s="14">
        <v>-0.578125</v>
      </c>
    </row>
    <row r="83" spans="2:15" ht="15" customHeight="1" thickBot="1">
      <c r="B83" s="52"/>
      <c r="C83" s="55" t="s">
        <v>29</v>
      </c>
      <c r="D83" s="16">
        <v>2</v>
      </c>
      <c r="E83" s="17">
        <v>3.9840637450199202E-3</v>
      </c>
      <c r="F83" s="16">
        <v>1</v>
      </c>
      <c r="G83" s="17">
        <v>2.1413276231263384E-3</v>
      </c>
      <c r="H83" s="18">
        <v>1</v>
      </c>
      <c r="I83" s="16">
        <v>4</v>
      </c>
      <c r="J83" s="18">
        <v>-0.5</v>
      </c>
      <c r="K83" s="16">
        <v>9</v>
      </c>
      <c r="L83" s="17">
        <v>5.0111358574610248E-3</v>
      </c>
      <c r="M83" s="16">
        <v>10</v>
      </c>
      <c r="N83" s="17">
        <v>6.2500000000000003E-3</v>
      </c>
      <c r="O83" s="18">
        <v>-9.9999999999999978E-2</v>
      </c>
    </row>
    <row r="84" spans="2:15" ht="15" customHeight="1" thickBot="1">
      <c r="B84" s="19" t="s">
        <v>6</v>
      </c>
      <c r="C84" s="19" t="s">
        <v>30</v>
      </c>
      <c r="D84" s="20">
        <v>502</v>
      </c>
      <c r="E84" s="21">
        <v>1</v>
      </c>
      <c r="F84" s="20">
        <v>467</v>
      </c>
      <c r="G84" s="21">
        <v>1</v>
      </c>
      <c r="H84" s="22">
        <v>7.4946466809421741E-2</v>
      </c>
      <c r="I84" s="20">
        <v>547</v>
      </c>
      <c r="J84" s="21">
        <v>-8.2266910420475292E-2</v>
      </c>
      <c r="K84" s="20">
        <v>1796</v>
      </c>
      <c r="L84" s="21">
        <v>1</v>
      </c>
      <c r="M84" s="20">
        <v>1600</v>
      </c>
      <c r="N84" s="21">
        <v>1</v>
      </c>
      <c r="O84" s="22">
        <v>0.12250000000000005</v>
      </c>
    </row>
    <row r="85" spans="2:15" ht="14.4" thickBot="1">
      <c r="B85" s="19" t="s">
        <v>44</v>
      </c>
      <c r="C85" s="19" t="s">
        <v>30</v>
      </c>
      <c r="D85" s="20">
        <v>0</v>
      </c>
      <c r="E85" s="21">
        <v>1</v>
      </c>
      <c r="F85" s="20">
        <v>1</v>
      </c>
      <c r="G85" s="21">
        <v>1</v>
      </c>
      <c r="H85" s="22">
        <v>-1</v>
      </c>
      <c r="I85" s="20">
        <v>0</v>
      </c>
      <c r="J85" s="21"/>
      <c r="K85" s="20" t="e">
        <v>#REF!</v>
      </c>
      <c r="L85" s="21">
        <v>1</v>
      </c>
      <c r="M85" s="20">
        <v>1</v>
      </c>
      <c r="N85" s="21">
        <v>1</v>
      </c>
      <c r="O85" s="22"/>
    </row>
    <row r="86" spans="2:15" ht="15" customHeight="1" thickBot="1">
      <c r="B86" s="100"/>
      <c r="C86" s="101" t="s">
        <v>30</v>
      </c>
      <c r="D86" s="23">
        <v>800</v>
      </c>
      <c r="E86" s="24">
        <v>1</v>
      </c>
      <c r="F86" s="23">
        <v>715</v>
      </c>
      <c r="G86" s="24">
        <v>1</v>
      </c>
      <c r="H86" s="25">
        <v>0.11888111888111896</v>
      </c>
      <c r="I86" s="23">
        <v>842</v>
      </c>
      <c r="J86" s="25">
        <v>-4.9881235154394354E-2</v>
      </c>
      <c r="K86" s="23">
        <v>2766</v>
      </c>
      <c r="L86" s="24">
        <v>1</v>
      </c>
      <c r="M86" s="23">
        <v>2401</v>
      </c>
      <c r="N86" s="24">
        <v>1</v>
      </c>
      <c r="O86" s="25">
        <v>0.15201999167013747</v>
      </c>
    </row>
    <row r="87" spans="2:15">
      <c r="B87" s="58" t="s">
        <v>39</v>
      </c>
      <c r="C87" s="28"/>
      <c r="D87" s="28"/>
      <c r="E87" s="28"/>
      <c r="F87" s="28"/>
      <c r="G87" s="28"/>
      <c r="H87" s="28"/>
      <c r="I87" s="74"/>
      <c r="J87" s="28"/>
    </row>
    <row r="89" spans="2:15">
      <c r="I89" s="73"/>
    </row>
  </sheetData>
  <mergeCells count="73">
    <mergeCell ref="B2:O2"/>
    <mergeCell ref="B3:O3"/>
    <mergeCell ref="B34:O34"/>
    <mergeCell ref="B35:O35"/>
    <mergeCell ref="O65:O66"/>
    <mergeCell ref="K36:O36"/>
    <mergeCell ref="K38:L39"/>
    <mergeCell ref="M38:N39"/>
    <mergeCell ref="O38:O39"/>
    <mergeCell ref="O42:O43"/>
    <mergeCell ref="K61:O61"/>
    <mergeCell ref="K62:O62"/>
    <mergeCell ref="K63:L64"/>
    <mergeCell ref="M63:N64"/>
    <mergeCell ref="O63:O64"/>
    <mergeCell ref="O8:O9"/>
    <mergeCell ref="K37:O37"/>
    <mergeCell ref="O40:O41"/>
    <mergeCell ref="K4:O4"/>
    <mergeCell ref="K5:O5"/>
    <mergeCell ref="K6:L7"/>
    <mergeCell ref="M6:N7"/>
    <mergeCell ref="O6:O7"/>
    <mergeCell ref="B59:J59"/>
    <mergeCell ref="B39:B41"/>
    <mergeCell ref="C39:C41"/>
    <mergeCell ref="B4:B6"/>
    <mergeCell ref="C4:C6"/>
    <mergeCell ref="H6:H7"/>
    <mergeCell ref="D4:H4"/>
    <mergeCell ref="I4:J4"/>
    <mergeCell ref="B7:B9"/>
    <mergeCell ref="H38:H39"/>
    <mergeCell ref="I38:I39"/>
    <mergeCell ref="J38:J39"/>
    <mergeCell ref="B36:B38"/>
    <mergeCell ref="C36:C38"/>
    <mergeCell ref="D36:H36"/>
    <mergeCell ref="I36:J36"/>
    <mergeCell ref="D37:H37"/>
    <mergeCell ref="I37:J37"/>
    <mergeCell ref="B30:C30"/>
    <mergeCell ref="I6:I7"/>
    <mergeCell ref="J6:J7"/>
    <mergeCell ref="C7:C9"/>
    <mergeCell ref="B61:B63"/>
    <mergeCell ref="C61:C63"/>
    <mergeCell ref="D61:H61"/>
    <mergeCell ref="I61:J61"/>
    <mergeCell ref="D62:H62"/>
    <mergeCell ref="I62:J62"/>
    <mergeCell ref="B60:J60"/>
    <mergeCell ref="H40:H41"/>
    <mergeCell ref="J40:J41"/>
    <mergeCell ref="B56:C56"/>
    <mergeCell ref="D38:E39"/>
    <mergeCell ref="F38:G39"/>
    <mergeCell ref="D6:E7"/>
    <mergeCell ref="H8:H9"/>
    <mergeCell ref="J8:J9"/>
    <mergeCell ref="I5:J5"/>
    <mergeCell ref="F6:G7"/>
    <mergeCell ref="D5:H5"/>
    <mergeCell ref="B86:C86"/>
    <mergeCell ref="B64:B66"/>
    <mergeCell ref="C64:C66"/>
    <mergeCell ref="H65:H66"/>
    <mergeCell ref="J65:J66"/>
    <mergeCell ref="F63:G64"/>
    <mergeCell ref="H63:H64"/>
    <mergeCell ref="I63:I64"/>
    <mergeCell ref="J63:J64"/>
    <mergeCell ref="D63:E64"/>
  </mergeCells>
  <phoneticPr fontId="4" type="noConversion"/>
  <conditionalFormatting sqref="D42:J43">
    <cfRule type="cellIs" dxfId="57" priority="40" operator="equal">
      <formula>0</formula>
    </cfRule>
  </conditionalFormatting>
  <conditionalFormatting sqref="D10:O17">
    <cfRule type="cellIs" dxfId="56" priority="6" operator="equal">
      <formula>0</formula>
    </cfRule>
  </conditionalFormatting>
  <conditionalFormatting sqref="D19:O27">
    <cfRule type="cellIs" dxfId="55" priority="8" operator="equal">
      <formula>0</formula>
    </cfRule>
  </conditionalFormatting>
  <conditionalFormatting sqref="D45:O53">
    <cfRule type="cellIs" dxfId="54" priority="5" operator="equal">
      <formula>0</formula>
    </cfRule>
  </conditionalFormatting>
  <conditionalFormatting sqref="D67:O74">
    <cfRule type="cellIs" dxfId="53" priority="3" operator="equal">
      <formula>0</formula>
    </cfRule>
  </conditionalFormatting>
  <conditionalFormatting sqref="D76:O83">
    <cfRule type="cellIs" dxfId="52" priority="2" operator="equal">
      <formula>0</formula>
    </cfRule>
  </conditionalFormatting>
  <conditionalFormatting sqref="H42:H55">
    <cfRule type="cellIs" dxfId="51" priority="27" operator="lessThan">
      <formula>0</formula>
    </cfRule>
  </conditionalFormatting>
  <conditionalFormatting sqref="H67:H85">
    <cfRule type="cellIs" dxfId="50" priority="9" operator="lessThan">
      <formula>0</formula>
    </cfRule>
  </conditionalFormatting>
  <conditionalFormatting sqref="J10:J17 H10:H29">
    <cfRule type="cellIs" dxfId="49" priority="49" operator="lessThan">
      <formula>0</formula>
    </cfRule>
  </conditionalFormatting>
  <conditionalFormatting sqref="J19:J27">
    <cfRule type="cellIs" dxfId="48" priority="54" operator="lessThan">
      <formula>0</formula>
    </cfRule>
  </conditionalFormatting>
  <conditionalFormatting sqref="J42:J43">
    <cfRule type="cellIs" dxfId="47" priority="44" operator="lessThan">
      <formula>0</formula>
    </cfRule>
  </conditionalFormatting>
  <conditionalFormatting sqref="J45:J53">
    <cfRule type="cellIs" dxfId="46" priority="33" operator="lessThan">
      <formula>0</formula>
    </cfRule>
  </conditionalFormatting>
  <conditionalFormatting sqref="J67:J74">
    <cfRule type="cellIs" dxfId="45" priority="21" operator="lessThan">
      <formula>0</formula>
    </cfRule>
  </conditionalFormatting>
  <conditionalFormatting sqref="J76:J83">
    <cfRule type="cellIs" dxfId="44" priority="15" operator="lessThan">
      <formula>0</formula>
    </cfRule>
  </conditionalFormatting>
  <conditionalFormatting sqref="O10:O29">
    <cfRule type="cellIs" dxfId="43" priority="7" operator="lessThan">
      <formula>0</formula>
    </cfRule>
  </conditionalFormatting>
  <conditionalFormatting sqref="O44:O55">
    <cfRule type="cellIs" dxfId="42" priority="4" operator="lessThan">
      <formula>0</formula>
    </cfRule>
  </conditionalFormatting>
  <conditionalFormatting sqref="O67:O85">
    <cfRule type="cellIs" dxfId="4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O78"/>
  <sheetViews>
    <sheetView showGridLines="0" zoomScale="90" zoomScaleNormal="90" workbookViewId="0">
      <selection activeCell="B2" sqref="B2:O2"/>
    </sheetView>
  </sheetViews>
  <sheetFormatPr defaultColWidth="9.109375" defaultRowHeight="13.8"/>
  <cols>
    <col min="1" max="1" width="1.109375" style="35" customWidth="1"/>
    <col min="2" max="2" width="15.44140625" style="35" bestFit="1" customWidth="1"/>
    <col min="3" max="3" width="18.6640625" style="35" customWidth="1"/>
    <col min="4" max="9" width="9" style="35" customWidth="1"/>
    <col min="10" max="10" width="11.88671875" style="35" customWidth="1"/>
    <col min="11" max="14" width="9.109375" style="35"/>
    <col min="15" max="15" width="11.5546875" style="35" customWidth="1"/>
    <col min="16" max="16384" width="9.109375" style="35"/>
  </cols>
  <sheetData>
    <row r="1" spans="2:15">
      <c r="B1" s="35" t="s">
        <v>7</v>
      </c>
      <c r="E1" s="36"/>
      <c r="O1" s="37">
        <v>46149</v>
      </c>
    </row>
    <row r="2" spans="2:15">
      <c r="B2" s="94" t="s">
        <v>19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</row>
    <row r="3" spans="2:15" ht="15" customHeight="1" thickBot="1">
      <c r="B3" s="130" t="s">
        <v>20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</row>
    <row r="4" spans="2:15" ht="14.4" customHeight="1">
      <c r="B4" s="116" t="s">
        <v>21</v>
      </c>
      <c r="C4" s="118" t="s">
        <v>1</v>
      </c>
      <c r="D4" s="120" t="s">
        <v>102</v>
      </c>
      <c r="E4" s="121"/>
      <c r="F4" s="121"/>
      <c r="G4" s="121"/>
      <c r="H4" s="122"/>
      <c r="I4" s="127" t="s">
        <v>98</v>
      </c>
      <c r="J4" s="122"/>
      <c r="K4" s="127" t="s">
        <v>106</v>
      </c>
      <c r="L4" s="121"/>
      <c r="M4" s="121"/>
      <c r="N4" s="121"/>
      <c r="O4" s="128"/>
    </row>
    <row r="5" spans="2:15" ht="14.4" customHeight="1" thickBot="1">
      <c r="B5" s="117"/>
      <c r="C5" s="119"/>
      <c r="D5" s="96" t="s">
        <v>103</v>
      </c>
      <c r="E5" s="97"/>
      <c r="F5" s="97"/>
      <c r="G5" s="97"/>
      <c r="H5" s="98"/>
      <c r="I5" s="99" t="s">
        <v>99</v>
      </c>
      <c r="J5" s="98"/>
      <c r="K5" s="99" t="s">
        <v>107</v>
      </c>
      <c r="L5" s="97"/>
      <c r="M5" s="97"/>
      <c r="N5" s="97"/>
      <c r="O5" s="129"/>
    </row>
    <row r="6" spans="2:15" ht="14.4" customHeight="1">
      <c r="B6" s="117"/>
      <c r="C6" s="119"/>
      <c r="D6" s="112">
        <v>2026</v>
      </c>
      <c r="E6" s="113"/>
      <c r="F6" s="112">
        <v>2025</v>
      </c>
      <c r="G6" s="113"/>
      <c r="H6" s="123" t="s">
        <v>22</v>
      </c>
      <c r="I6" s="125">
        <v>2026</v>
      </c>
      <c r="J6" s="125" t="s">
        <v>104</v>
      </c>
      <c r="K6" s="112">
        <v>2026</v>
      </c>
      <c r="L6" s="113"/>
      <c r="M6" s="112">
        <v>2025</v>
      </c>
      <c r="N6" s="113"/>
      <c r="O6" s="123" t="s">
        <v>22</v>
      </c>
    </row>
    <row r="7" spans="2:15" ht="15" customHeight="1" thickBot="1">
      <c r="B7" s="104" t="s">
        <v>21</v>
      </c>
      <c r="C7" s="106" t="s">
        <v>24</v>
      </c>
      <c r="D7" s="114"/>
      <c r="E7" s="115"/>
      <c r="F7" s="114"/>
      <c r="G7" s="115"/>
      <c r="H7" s="124"/>
      <c r="I7" s="126"/>
      <c r="J7" s="126"/>
      <c r="K7" s="114"/>
      <c r="L7" s="115"/>
      <c r="M7" s="114"/>
      <c r="N7" s="115"/>
      <c r="O7" s="124"/>
    </row>
    <row r="8" spans="2:15" ht="15" customHeight="1">
      <c r="B8" s="104"/>
      <c r="C8" s="106"/>
      <c r="D8" s="4" t="s">
        <v>25</v>
      </c>
      <c r="E8" s="5" t="s">
        <v>2</v>
      </c>
      <c r="F8" s="4" t="s">
        <v>25</v>
      </c>
      <c r="G8" s="5" t="s">
        <v>2</v>
      </c>
      <c r="H8" s="108" t="s">
        <v>26</v>
      </c>
      <c r="I8" s="6" t="s">
        <v>25</v>
      </c>
      <c r="J8" s="110" t="s">
        <v>105</v>
      </c>
      <c r="K8" s="4" t="s">
        <v>25</v>
      </c>
      <c r="L8" s="5" t="s">
        <v>2</v>
      </c>
      <c r="M8" s="4" t="s">
        <v>25</v>
      </c>
      <c r="N8" s="5" t="s">
        <v>2</v>
      </c>
      <c r="O8" s="108" t="s">
        <v>26</v>
      </c>
    </row>
    <row r="9" spans="2:15" ht="15" customHeight="1" thickBot="1">
      <c r="B9" s="105"/>
      <c r="C9" s="107"/>
      <c r="D9" s="7" t="s">
        <v>27</v>
      </c>
      <c r="E9" s="8" t="s">
        <v>28</v>
      </c>
      <c r="F9" s="7" t="s">
        <v>27</v>
      </c>
      <c r="G9" s="8" t="s">
        <v>28</v>
      </c>
      <c r="H9" s="109"/>
      <c r="I9" s="9" t="s">
        <v>27</v>
      </c>
      <c r="J9" s="111"/>
      <c r="K9" s="7" t="s">
        <v>27</v>
      </c>
      <c r="L9" s="8" t="s">
        <v>28</v>
      </c>
      <c r="M9" s="7" t="s">
        <v>27</v>
      </c>
      <c r="N9" s="8" t="s">
        <v>28</v>
      </c>
      <c r="O9" s="109"/>
    </row>
    <row r="10" spans="2:15" ht="14.4" thickBot="1">
      <c r="B10" s="51"/>
      <c r="C10" s="11" t="s">
        <v>9</v>
      </c>
      <c r="D10" s="12">
        <v>23</v>
      </c>
      <c r="E10" s="13">
        <v>0.46938775510204084</v>
      </c>
      <c r="F10" s="12">
        <v>18</v>
      </c>
      <c r="G10" s="13">
        <v>0.45</v>
      </c>
      <c r="H10" s="14">
        <v>0.27777777777777768</v>
      </c>
      <c r="I10" s="12">
        <v>11</v>
      </c>
      <c r="J10" s="14">
        <v>1.0909090909090908</v>
      </c>
      <c r="K10" s="12">
        <v>69</v>
      </c>
      <c r="L10" s="13">
        <v>0.38333333333333336</v>
      </c>
      <c r="M10" s="12">
        <v>51</v>
      </c>
      <c r="N10" s="13">
        <v>0.32903225806451614</v>
      </c>
      <c r="O10" s="14">
        <v>0.35294117647058831</v>
      </c>
    </row>
    <row r="11" spans="2:15" ht="14.4" thickBot="1">
      <c r="B11" s="52"/>
      <c r="C11" s="15" t="s">
        <v>12</v>
      </c>
      <c r="D11" s="16">
        <v>4</v>
      </c>
      <c r="E11" s="17">
        <v>8.1632653061224483E-2</v>
      </c>
      <c r="F11" s="16">
        <v>7</v>
      </c>
      <c r="G11" s="17">
        <v>0.17499999999999999</v>
      </c>
      <c r="H11" s="18">
        <v>-0.4285714285714286</v>
      </c>
      <c r="I11" s="16">
        <v>2</v>
      </c>
      <c r="J11" s="18">
        <v>1</v>
      </c>
      <c r="K11" s="16">
        <v>23</v>
      </c>
      <c r="L11" s="17">
        <v>0.12777777777777777</v>
      </c>
      <c r="M11" s="16">
        <v>27</v>
      </c>
      <c r="N11" s="17">
        <v>0.17419354838709677</v>
      </c>
      <c r="O11" s="18">
        <v>-0.14814814814814814</v>
      </c>
    </row>
    <row r="12" spans="2:15" ht="14.4" thickBot="1">
      <c r="B12" s="52"/>
      <c r="C12" s="11" t="s">
        <v>72</v>
      </c>
      <c r="D12" s="12">
        <v>0</v>
      </c>
      <c r="E12" s="13">
        <v>0</v>
      </c>
      <c r="F12" s="12">
        <v>0</v>
      </c>
      <c r="G12" s="13">
        <v>0</v>
      </c>
      <c r="H12" s="14"/>
      <c r="I12" s="12">
        <v>0</v>
      </c>
      <c r="J12" s="14"/>
      <c r="K12" s="12">
        <v>17</v>
      </c>
      <c r="L12" s="13">
        <v>9.4444444444444442E-2</v>
      </c>
      <c r="M12" s="12">
        <v>3</v>
      </c>
      <c r="N12" s="13">
        <v>1.935483870967742E-2</v>
      </c>
      <c r="O12" s="14">
        <v>4.666666666666667</v>
      </c>
    </row>
    <row r="13" spans="2:15" ht="14.4" thickBot="1">
      <c r="B13" s="52"/>
      <c r="C13" s="53" t="s">
        <v>60</v>
      </c>
      <c r="D13" s="16">
        <v>5</v>
      </c>
      <c r="E13" s="17">
        <v>0.10204081632653061</v>
      </c>
      <c r="F13" s="16">
        <v>3</v>
      </c>
      <c r="G13" s="17">
        <v>7.4999999999999997E-2</v>
      </c>
      <c r="H13" s="18">
        <v>0.66666666666666674</v>
      </c>
      <c r="I13" s="16">
        <v>5</v>
      </c>
      <c r="J13" s="18">
        <v>0</v>
      </c>
      <c r="K13" s="16">
        <v>15</v>
      </c>
      <c r="L13" s="17">
        <v>8.3333333333333329E-2</v>
      </c>
      <c r="M13" s="16">
        <v>16</v>
      </c>
      <c r="N13" s="17">
        <v>0.1032258064516129</v>
      </c>
      <c r="O13" s="18">
        <v>-6.25E-2</v>
      </c>
    </row>
    <row r="14" spans="2:15" ht="14.4" thickBot="1">
      <c r="B14" s="52"/>
      <c r="C14" s="54" t="s">
        <v>11</v>
      </c>
      <c r="D14" s="12">
        <v>0</v>
      </c>
      <c r="E14" s="13">
        <v>0</v>
      </c>
      <c r="F14" s="12">
        <v>0</v>
      </c>
      <c r="G14" s="13">
        <v>0</v>
      </c>
      <c r="H14" s="14"/>
      <c r="I14" s="12">
        <v>0</v>
      </c>
      <c r="J14" s="14"/>
      <c r="K14" s="12">
        <v>9</v>
      </c>
      <c r="L14" s="13">
        <v>0.05</v>
      </c>
      <c r="M14" s="12">
        <v>1</v>
      </c>
      <c r="N14" s="13">
        <v>6.4516129032258064E-3</v>
      </c>
      <c r="O14" s="14">
        <v>8</v>
      </c>
    </row>
    <row r="15" spans="2:15" ht="14.4" thickBot="1">
      <c r="B15" s="52"/>
      <c r="C15" s="55" t="s">
        <v>100</v>
      </c>
      <c r="D15" s="16">
        <v>3</v>
      </c>
      <c r="E15" s="17">
        <v>6.1224489795918366E-2</v>
      </c>
      <c r="F15" s="16">
        <v>0</v>
      </c>
      <c r="G15" s="17">
        <v>0</v>
      </c>
      <c r="H15" s="18"/>
      <c r="I15" s="16">
        <v>3</v>
      </c>
      <c r="J15" s="18">
        <v>0</v>
      </c>
      <c r="K15" s="16">
        <v>7</v>
      </c>
      <c r="L15" s="17">
        <v>3.888888888888889E-2</v>
      </c>
      <c r="M15" s="16">
        <v>8</v>
      </c>
      <c r="N15" s="17">
        <v>5.1612903225806452E-2</v>
      </c>
      <c r="O15" s="18">
        <v>-0.125</v>
      </c>
    </row>
    <row r="16" spans="2:15" ht="14.4" thickBot="1">
      <c r="B16" s="52"/>
      <c r="C16" s="11" t="s">
        <v>108</v>
      </c>
      <c r="D16" s="12">
        <v>4</v>
      </c>
      <c r="E16" s="13">
        <v>8.1632653061224483E-2</v>
      </c>
      <c r="F16" s="12">
        <v>2</v>
      </c>
      <c r="G16" s="13">
        <v>0.05</v>
      </c>
      <c r="H16" s="14">
        <v>1</v>
      </c>
      <c r="I16" s="12">
        <v>2</v>
      </c>
      <c r="J16" s="14">
        <v>1</v>
      </c>
      <c r="K16" s="12">
        <v>6</v>
      </c>
      <c r="L16" s="13">
        <v>3.3333333333333333E-2</v>
      </c>
      <c r="M16" s="12">
        <v>8</v>
      </c>
      <c r="N16" s="13">
        <v>5.1612903225806452E-2</v>
      </c>
      <c r="O16" s="14">
        <v>-0.25</v>
      </c>
    </row>
    <row r="17" spans="2:15" ht="14.4" thickBot="1">
      <c r="B17" s="52"/>
      <c r="C17" s="55" t="s">
        <v>29</v>
      </c>
      <c r="D17" s="16">
        <v>10</v>
      </c>
      <c r="E17" s="17">
        <v>0.20408163265306123</v>
      </c>
      <c r="F17" s="16">
        <v>10</v>
      </c>
      <c r="G17" s="17">
        <v>0.25</v>
      </c>
      <c r="H17" s="18">
        <v>0</v>
      </c>
      <c r="I17" s="16">
        <v>10</v>
      </c>
      <c r="J17" s="18">
        <v>0.30303030303030304</v>
      </c>
      <c r="K17" s="16">
        <v>34</v>
      </c>
      <c r="L17" s="17">
        <v>0.18888888888888888</v>
      </c>
      <c r="M17" s="16">
        <v>41</v>
      </c>
      <c r="N17" s="17">
        <v>0.26451612903225807</v>
      </c>
      <c r="O17" s="18">
        <v>-0.17073170731707321</v>
      </c>
    </row>
    <row r="18" spans="2:15" ht="14.4" thickBot="1">
      <c r="B18" s="19" t="s">
        <v>33</v>
      </c>
      <c r="C18" s="19" t="s">
        <v>30</v>
      </c>
      <c r="D18" s="20">
        <v>49</v>
      </c>
      <c r="E18" s="21">
        <v>1</v>
      </c>
      <c r="F18" s="20">
        <v>40</v>
      </c>
      <c r="G18" s="21">
        <v>1</v>
      </c>
      <c r="H18" s="22">
        <v>0.22500000000000009</v>
      </c>
      <c r="I18" s="20">
        <v>33</v>
      </c>
      <c r="J18" s="21">
        <v>0.48484848484848486</v>
      </c>
      <c r="K18" s="20">
        <v>180</v>
      </c>
      <c r="L18" s="21">
        <v>1</v>
      </c>
      <c r="M18" s="20">
        <v>155</v>
      </c>
      <c r="N18" s="21">
        <v>1</v>
      </c>
      <c r="O18" s="22">
        <v>0.16129032258064524</v>
      </c>
    </row>
    <row r="19" spans="2:15" ht="14.4" thickBot="1">
      <c r="B19" s="51"/>
      <c r="C19" s="11" t="s">
        <v>10</v>
      </c>
      <c r="D19" s="12">
        <v>679</v>
      </c>
      <c r="E19" s="13">
        <v>0.19859608072535828</v>
      </c>
      <c r="F19" s="12">
        <v>601</v>
      </c>
      <c r="G19" s="13">
        <v>0.22739311388573591</v>
      </c>
      <c r="H19" s="14">
        <v>0.12978369384359412</v>
      </c>
      <c r="I19" s="12">
        <v>632</v>
      </c>
      <c r="J19" s="14">
        <v>7.4367088607594889E-2</v>
      </c>
      <c r="K19" s="12">
        <v>2289</v>
      </c>
      <c r="L19" s="13">
        <v>0.19580838323353295</v>
      </c>
      <c r="M19" s="12">
        <v>2051</v>
      </c>
      <c r="N19" s="13">
        <v>0.2317776019889253</v>
      </c>
      <c r="O19" s="14">
        <v>0.11604095563139927</v>
      </c>
    </row>
    <row r="20" spans="2:15" ht="14.4" thickBot="1">
      <c r="B20" s="52"/>
      <c r="C20" s="15" t="s">
        <v>8</v>
      </c>
      <c r="D20" s="16">
        <v>638</v>
      </c>
      <c r="E20" s="17">
        <v>0.18660427025446036</v>
      </c>
      <c r="F20" s="16">
        <v>521</v>
      </c>
      <c r="G20" s="17">
        <v>0.19712447975785094</v>
      </c>
      <c r="H20" s="18">
        <v>0.22456813819577737</v>
      </c>
      <c r="I20" s="16">
        <v>733</v>
      </c>
      <c r="J20" s="18">
        <v>-0.12960436562073674</v>
      </c>
      <c r="K20" s="16">
        <v>2266</v>
      </c>
      <c r="L20" s="17">
        <v>0.19384088964927287</v>
      </c>
      <c r="M20" s="16">
        <v>1969</v>
      </c>
      <c r="N20" s="17">
        <v>0.22251101819414623</v>
      </c>
      <c r="O20" s="18">
        <v>0.15083798882681565</v>
      </c>
    </row>
    <row r="21" spans="2:15" ht="14.4" thickBot="1">
      <c r="B21" s="52"/>
      <c r="C21" s="11" t="s">
        <v>9</v>
      </c>
      <c r="D21" s="12">
        <v>674</v>
      </c>
      <c r="E21" s="13">
        <v>0.19713366481427319</v>
      </c>
      <c r="F21" s="12">
        <v>354</v>
      </c>
      <c r="G21" s="13">
        <v>0.13393870601589103</v>
      </c>
      <c r="H21" s="14">
        <v>0.90395480225988711</v>
      </c>
      <c r="I21" s="12">
        <v>657</v>
      </c>
      <c r="J21" s="14">
        <v>2.5875190258751957E-2</v>
      </c>
      <c r="K21" s="12">
        <v>1954</v>
      </c>
      <c r="L21" s="13">
        <v>0.1671514114627887</v>
      </c>
      <c r="M21" s="12">
        <v>1053</v>
      </c>
      <c r="N21" s="13">
        <v>0.11899649677929709</v>
      </c>
      <c r="O21" s="14">
        <v>0.85565052231718908</v>
      </c>
    </row>
    <row r="22" spans="2:15" ht="14.4" thickBot="1">
      <c r="B22" s="52"/>
      <c r="C22" s="53" t="s">
        <v>4</v>
      </c>
      <c r="D22" s="16">
        <v>537</v>
      </c>
      <c r="E22" s="17">
        <v>0.15706346885054109</v>
      </c>
      <c r="F22" s="16">
        <v>349</v>
      </c>
      <c r="G22" s="17">
        <v>0.13204691638289823</v>
      </c>
      <c r="H22" s="18">
        <v>0.5386819484240688</v>
      </c>
      <c r="I22" s="16">
        <v>480</v>
      </c>
      <c r="J22" s="18">
        <v>0.11874999999999991</v>
      </c>
      <c r="K22" s="16">
        <v>1754</v>
      </c>
      <c r="L22" s="17">
        <v>0.15004277159965781</v>
      </c>
      <c r="M22" s="16">
        <v>1126</v>
      </c>
      <c r="N22" s="17">
        <v>0.12724601649903944</v>
      </c>
      <c r="O22" s="18">
        <v>0.55772646536412074</v>
      </c>
    </row>
    <row r="23" spans="2:15" ht="14.4" thickBot="1">
      <c r="B23" s="52"/>
      <c r="C23" s="54" t="s">
        <v>3</v>
      </c>
      <c r="D23" s="12">
        <v>450</v>
      </c>
      <c r="E23" s="13">
        <v>0.13161743199766013</v>
      </c>
      <c r="F23" s="12">
        <v>414</v>
      </c>
      <c r="G23" s="13">
        <v>0.15664018161180476</v>
      </c>
      <c r="H23" s="14">
        <v>8.6956521739130377E-2</v>
      </c>
      <c r="I23" s="12">
        <v>513</v>
      </c>
      <c r="J23" s="14">
        <v>-0.1228070175438597</v>
      </c>
      <c r="K23" s="12">
        <v>1715</v>
      </c>
      <c r="L23" s="13">
        <v>0.1467065868263473</v>
      </c>
      <c r="M23" s="12">
        <v>1281</v>
      </c>
      <c r="N23" s="13">
        <v>0.14476212001356084</v>
      </c>
      <c r="O23" s="14">
        <v>0.33879781420765021</v>
      </c>
    </row>
    <row r="24" spans="2:15" ht="14.4" thickBot="1">
      <c r="B24" s="52"/>
      <c r="C24" s="55" t="s">
        <v>11</v>
      </c>
      <c r="D24" s="16">
        <v>210</v>
      </c>
      <c r="E24" s="17">
        <v>6.1421468265574729E-2</v>
      </c>
      <c r="F24" s="16">
        <v>200</v>
      </c>
      <c r="G24" s="17">
        <v>7.5671585319712451E-2</v>
      </c>
      <c r="H24" s="18">
        <v>5.0000000000000044E-2</v>
      </c>
      <c r="I24" s="16">
        <v>312</v>
      </c>
      <c r="J24" s="18">
        <v>-0.32692307692307687</v>
      </c>
      <c r="K24" s="16">
        <v>948</v>
      </c>
      <c r="L24" s="17">
        <v>8.1094952951240376E-2</v>
      </c>
      <c r="M24" s="16">
        <v>599</v>
      </c>
      <c r="N24" s="17">
        <v>6.7691264549666633E-2</v>
      </c>
      <c r="O24" s="18">
        <v>0.58263772954924864</v>
      </c>
    </row>
    <row r="25" spans="2:15" ht="14.4" thickBot="1">
      <c r="B25" s="52"/>
      <c r="C25" s="11" t="s">
        <v>12</v>
      </c>
      <c r="D25" s="12">
        <v>197</v>
      </c>
      <c r="E25" s="13">
        <v>5.7619186896753438E-2</v>
      </c>
      <c r="F25" s="12">
        <v>169</v>
      </c>
      <c r="G25" s="13">
        <v>6.3942489595157012E-2</v>
      </c>
      <c r="H25" s="14">
        <v>0.16568047337278102</v>
      </c>
      <c r="I25" s="12">
        <v>223</v>
      </c>
      <c r="J25" s="14">
        <v>-0.11659192825112108</v>
      </c>
      <c r="K25" s="12">
        <v>630</v>
      </c>
      <c r="L25" s="13">
        <v>5.3892215568862277E-2</v>
      </c>
      <c r="M25" s="12">
        <v>594</v>
      </c>
      <c r="N25" s="13">
        <v>6.7126228952423997E-2</v>
      </c>
      <c r="O25" s="14">
        <v>6.0606060606060552E-2</v>
      </c>
    </row>
    <row r="26" spans="2:15" ht="14.4" thickBot="1">
      <c r="B26" s="52"/>
      <c r="C26" s="55" t="s">
        <v>54</v>
      </c>
      <c r="D26" s="16">
        <v>22</v>
      </c>
      <c r="E26" s="17">
        <v>6.4346300087744952E-3</v>
      </c>
      <c r="F26" s="16">
        <v>14</v>
      </c>
      <c r="G26" s="17">
        <v>5.2970109723798715E-3</v>
      </c>
      <c r="H26" s="18">
        <v>0.5714285714285714</v>
      </c>
      <c r="I26" s="16">
        <v>8</v>
      </c>
      <c r="J26" s="18">
        <v>1.75</v>
      </c>
      <c r="K26" s="16">
        <v>90</v>
      </c>
      <c r="L26" s="17">
        <v>7.6988879384088963E-3</v>
      </c>
      <c r="M26" s="16">
        <v>110</v>
      </c>
      <c r="N26" s="17">
        <v>1.2430783139337778E-2</v>
      </c>
      <c r="O26" s="18">
        <v>-0.18181818181818177</v>
      </c>
    </row>
    <row r="27" spans="2:15" ht="14.4" thickBot="1">
      <c r="B27" s="56"/>
      <c r="C27" s="11" t="s">
        <v>29</v>
      </c>
      <c r="D27" s="12">
        <f>+D28-SUM(D19:D26)</f>
        <v>12</v>
      </c>
      <c r="E27" s="13">
        <f>+E28-SUM(E19:E26)</f>
        <v>3.5097981866041295E-3</v>
      </c>
      <c r="F27" s="12">
        <f>+F28-SUM(F19:F26)</f>
        <v>21</v>
      </c>
      <c r="G27" s="13">
        <f>+G28-SUM(G19:G26)</f>
        <v>7.9455164585697791E-3</v>
      </c>
      <c r="H27" s="14">
        <f>+D27/F27-1</f>
        <v>-0.4285714285714286</v>
      </c>
      <c r="I27" s="12">
        <f>+I28-SUM(I20:I26)</f>
        <v>640</v>
      </c>
      <c r="J27" s="14">
        <f>+D27/I27-1</f>
        <v>-0.98124999999999996</v>
      </c>
      <c r="K27" s="12">
        <f>+K28-SUM(K19:K26)</f>
        <v>44</v>
      </c>
      <c r="L27" s="13">
        <f>+L28-SUM(L19:L26)</f>
        <v>3.7639007698888616E-3</v>
      </c>
      <c r="M27" s="12">
        <f>+M28-SUM(M19:M26)</f>
        <v>66</v>
      </c>
      <c r="N27" s="13">
        <f>+N28-SUM(N19:N26)</f>
        <v>7.4584698836026586E-3</v>
      </c>
      <c r="O27" s="14">
        <f>+K27/M27-1</f>
        <v>-0.33333333333333337</v>
      </c>
    </row>
    <row r="28" spans="2:15" ht="14.4" thickBot="1">
      <c r="B28" s="19" t="s">
        <v>34</v>
      </c>
      <c r="C28" s="19" t="s">
        <v>30</v>
      </c>
      <c r="D28" s="20">
        <v>3419</v>
      </c>
      <c r="E28" s="21">
        <v>1</v>
      </c>
      <c r="F28" s="20">
        <v>2643</v>
      </c>
      <c r="G28" s="21">
        <v>1</v>
      </c>
      <c r="H28" s="22">
        <v>0.29360575104048436</v>
      </c>
      <c r="I28" s="20">
        <v>3566</v>
      </c>
      <c r="J28" s="21">
        <v>-4.1222658440830062E-2</v>
      </c>
      <c r="K28" s="20">
        <v>11690</v>
      </c>
      <c r="L28" s="21">
        <v>1</v>
      </c>
      <c r="M28" s="20">
        <v>8849</v>
      </c>
      <c r="N28" s="21">
        <v>1</v>
      </c>
      <c r="O28" s="22">
        <v>0.32105322635326017</v>
      </c>
    </row>
    <row r="29" spans="2:15" ht="14.4" thickBot="1">
      <c r="B29" s="19" t="s">
        <v>44</v>
      </c>
      <c r="C29" s="19" t="s">
        <v>30</v>
      </c>
      <c r="D29" s="20">
        <v>1</v>
      </c>
      <c r="E29" s="21">
        <v>1</v>
      </c>
      <c r="F29" s="20">
        <v>3</v>
      </c>
      <c r="G29" s="21">
        <v>1</v>
      </c>
      <c r="H29" s="22">
        <v>-0.66666666666666674</v>
      </c>
      <c r="I29" s="20">
        <v>2</v>
      </c>
      <c r="J29" s="21">
        <v>-0.5</v>
      </c>
      <c r="K29" s="20">
        <v>9</v>
      </c>
      <c r="L29" s="21">
        <v>1</v>
      </c>
      <c r="M29" s="20">
        <v>6</v>
      </c>
      <c r="N29" s="21">
        <v>1</v>
      </c>
      <c r="O29" s="22">
        <v>0.5</v>
      </c>
    </row>
    <row r="30" spans="2:15" ht="14.4" thickBot="1">
      <c r="B30" s="100"/>
      <c r="C30" s="101" t="s">
        <v>30</v>
      </c>
      <c r="D30" s="23">
        <v>3469</v>
      </c>
      <c r="E30" s="24">
        <v>1</v>
      </c>
      <c r="F30" s="23">
        <v>2686</v>
      </c>
      <c r="G30" s="24">
        <v>1</v>
      </c>
      <c r="H30" s="25">
        <v>0.29151154132539081</v>
      </c>
      <c r="I30" s="23">
        <v>3601</v>
      </c>
      <c r="J30" s="25">
        <v>-3.6656484309913862E-2</v>
      </c>
      <c r="K30" s="23">
        <v>11879</v>
      </c>
      <c r="L30" s="24">
        <v>1</v>
      </c>
      <c r="M30" s="23">
        <v>9010</v>
      </c>
      <c r="N30" s="24">
        <v>1</v>
      </c>
      <c r="O30" s="25">
        <v>0.31842397336293016</v>
      </c>
    </row>
    <row r="31" spans="2:15" ht="14.4" customHeight="1">
      <c r="B31" s="65" t="s">
        <v>56</v>
      </c>
      <c r="C31" s="26"/>
      <c r="D31" s="1"/>
      <c r="E31" s="1"/>
      <c r="F31" s="1"/>
      <c r="G31" s="1"/>
    </row>
    <row r="32" spans="2:15">
      <c r="B32" s="66" t="s">
        <v>57</v>
      </c>
      <c r="C32" s="1"/>
      <c r="D32" s="1"/>
      <c r="E32" s="1"/>
      <c r="F32" s="1"/>
      <c r="G32" s="1"/>
    </row>
    <row r="33" spans="2:15" ht="14.25" customHeight="1">
      <c r="B33" s="28"/>
      <c r="C33" s="28"/>
      <c r="D33" s="28"/>
      <c r="E33" s="28"/>
      <c r="F33" s="28"/>
      <c r="G33" s="28"/>
      <c r="H33" s="28"/>
      <c r="I33" s="28"/>
      <c r="J33" s="28"/>
    </row>
    <row r="34" spans="2:15">
      <c r="B34" s="28"/>
      <c r="C34" s="28"/>
      <c r="D34" s="28"/>
      <c r="E34" s="28"/>
      <c r="F34" s="28"/>
      <c r="G34" s="28"/>
      <c r="H34" s="28"/>
      <c r="I34" s="28"/>
      <c r="J34" s="28"/>
    </row>
    <row r="35" spans="2:15">
      <c r="B35" s="94" t="s">
        <v>35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</row>
    <row r="36" spans="2:15" ht="15" customHeight="1" thickBot="1">
      <c r="B36" s="130" t="s">
        <v>36</v>
      </c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</row>
    <row r="37" spans="2:15" ht="14.4" customHeight="1">
      <c r="B37" s="116" t="s">
        <v>21</v>
      </c>
      <c r="C37" s="118" t="s">
        <v>1</v>
      </c>
      <c r="D37" s="120" t="s">
        <v>102</v>
      </c>
      <c r="E37" s="121"/>
      <c r="F37" s="121"/>
      <c r="G37" s="121"/>
      <c r="H37" s="122"/>
      <c r="I37" s="127" t="s">
        <v>98</v>
      </c>
      <c r="J37" s="122"/>
      <c r="K37" s="127" t="s">
        <v>106</v>
      </c>
      <c r="L37" s="121"/>
      <c r="M37" s="121"/>
      <c r="N37" s="121"/>
      <c r="O37" s="128"/>
    </row>
    <row r="38" spans="2:15" ht="14.4" customHeight="1" thickBot="1">
      <c r="B38" s="117"/>
      <c r="C38" s="119"/>
      <c r="D38" s="96" t="s">
        <v>103</v>
      </c>
      <c r="E38" s="97"/>
      <c r="F38" s="97"/>
      <c r="G38" s="97"/>
      <c r="H38" s="98"/>
      <c r="I38" s="99" t="s">
        <v>99</v>
      </c>
      <c r="J38" s="98"/>
      <c r="K38" s="99" t="s">
        <v>107</v>
      </c>
      <c r="L38" s="97"/>
      <c r="M38" s="97"/>
      <c r="N38" s="97"/>
      <c r="O38" s="129"/>
    </row>
    <row r="39" spans="2:15" ht="14.4" customHeight="1">
      <c r="B39" s="117"/>
      <c r="C39" s="119"/>
      <c r="D39" s="112">
        <v>2026</v>
      </c>
      <c r="E39" s="113"/>
      <c r="F39" s="112">
        <v>2025</v>
      </c>
      <c r="G39" s="113"/>
      <c r="H39" s="123" t="s">
        <v>22</v>
      </c>
      <c r="I39" s="125">
        <v>2026</v>
      </c>
      <c r="J39" s="125" t="s">
        <v>104</v>
      </c>
      <c r="K39" s="112">
        <v>2026</v>
      </c>
      <c r="L39" s="113"/>
      <c r="M39" s="112">
        <v>2025</v>
      </c>
      <c r="N39" s="113"/>
      <c r="O39" s="123" t="s">
        <v>22</v>
      </c>
    </row>
    <row r="40" spans="2:15" ht="14.4" customHeight="1" thickBot="1">
      <c r="B40" s="104" t="s">
        <v>21</v>
      </c>
      <c r="C40" s="106" t="s">
        <v>24</v>
      </c>
      <c r="D40" s="114"/>
      <c r="E40" s="115"/>
      <c r="F40" s="114"/>
      <c r="G40" s="115"/>
      <c r="H40" s="124"/>
      <c r="I40" s="126"/>
      <c r="J40" s="126"/>
      <c r="K40" s="114"/>
      <c r="L40" s="115"/>
      <c r="M40" s="114"/>
      <c r="N40" s="115"/>
      <c r="O40" s="124"/>
    </row>
    <row r="41" spans="2:15" ht="14.4" customHeight="1">
      <c r="B41" s="104"/>
      <c r="C41" s="106"/>
      <c r="D41" s="4" t="s">
        <v>25</v>
      </c>
      <c r="E41" s="5" t="s">
        <v>2</v>
      </c>
      <c r="F41" s="4" t="s">
        <v>25</v>
      </c>
      <c r="G41" s="5" t="s">
        <v>2</v>
      </c>
      <c r="H41" s="108" t="s">
        <v>26</v>
      </c>
      <c r="I41" s="6" t="s">
        <v>25</v>
      </c>
      <c r="J41" s="110" t="s">
        <v>105</v>
      </c>
      <c r="K41" s="4" t="s">
        <v>25</v>
      </c>
      <c r="L41" s="5" t="s">
        <v>2</v>
      </c>
      <c r="M41" s="4" t="s">
        <v>25</v>
      </c>
      <c r="N41" s="5" t="s">
        <v>2</v>
      </c>
      <c r="O41" s="108" t="s">
        <v>26</v>
      </c>
    </row>
    <row r="42" spans="2:15" ht="14.4" customHeight="1" thickBot="1">
      <c r="B42" s="105"/>
      <c r="C42" s="107"/>
      <c r="D42" s="7" t="s">
        <v>27</v>
      </c>
      <c r="E42" s="8" t="s">
        <v>28</v>
      </c>
      <c r="F42" s="7" t="s">
        <v>27</v>
      </c>
      <c r="G42" s="8" t="s">
        <v>28</v>
      </c>
      <c r="H42" s="109"/>
      <c r="I42" s="9" t="s">
        <v>27</v>
      </c>
      <c r="J42" s="111"/>
      <c r="K42" s="7" t="s">
        <v>27</v>
      </c>
      <c r="L42" s="8" t="s">
        <v>28</v>
      </c>
      <c r="M42" s="7" t="s">
        <v>27</v>
      </c>
      <c r="N42" s="8" t="s">
        <v>28</v>
      </c>
      <c r="O42" s="109"/>
    </row>
    <row r="43" spans="2:15" ht="14.4" hidden="1" customHeight="1" thickBot="1">
      <c r="B43" s="51"/>
      <c r="C43" s="11" t="s">
        <v>12</v>
      </c>
      <c r="D43" s="12"/>
      <c r="E43" s="13"/>
      <c r="F43" s="12"/>
      <c r="G43" s="13"/>
      <c r="H43" s="14"/>
      <c r="I43" s="12"/>
      <c r="J43" s="14"/>
    </row>
    <row r="44" spans="2:15" ht="14.4" thickBot="1">
      <c r="B44" s="19" t="s">
        <v>33</v>
      </c>
      <c r="C44" s="19" t="s">
        <v>30</v>
      </c>
      <c r="D44" s="20"/>
      <c r="E44" s="21"/>
      <c r="F44" s="20"/>
      <c r="G44" s="21"/>
      <c r="H44" s="22"/>
      <c r="I44" s="20"/>
      <c r="J44" s="21"/>
      <c r="K44" s="20"/>
      <c r="L44" s="21"/>
      <c r="M44" s="20"/>
      <c r="N44" s="21"/>
      <c r="O44" s="22"/>
    </row>
    <row r="45" spans="2:15" ht="14.4" thickBot="1">
      <c r="B45" s="51"/>
      <c r="C45" s="11" t="s">
        <v>8</v>
      </c>
      <c r="D45" s="12">
        <v>559</v>
      </c>
      <c r="E45" s="13">
        <v>0.20952023988005997</v>
      </c>
      <c r="F45" s="12">
        <v>404</v>
      </c>
      <c r="G45" s="13">
        <v>0.20518029456576942</v>
      </c>
      <c r="H45" s="14">
        <v>0.38366336633663356</v>
      </c>
      <c r="I45" s="12">
        <v>664</v>
      </c>
      <c r="J45" s="14">
        <v>-0.1581325301204819</v>
      </c>
      <c r="K45" s="12">
        <v>1993</v>
      </c>
      <c r="L45" s="13">
        <v>0.21891476274165203</v>
      </c>
      <c r="M45" s="12">
        <v>1672</v>
      </c>
      <c r="N45" s="13">
        <v>0.25317989097516658</v>
      </c>
      <c r="O45" s="14">
        <v>0.19198564593301426</v>
      </c>
    </row>
    <row r="46" spans="2:15" ht="14.4" thickBot="1">
      <c r="B46" s="52"/>
      <c r="C46" s="15" t="s">
        <v>10</v>
      </c>
      <c r="D46" s="16">
        <v>570</v>
      </c>
      <c r="E46" s="17">
        <v>0.21364317841079461</v>
      </c>
      <c r="F46" s="16">
        <v>496</v>
      </c>
      <c r="G46" s="17">
        <v>0.25190452006094466</v>
      </c>
      <c r="H46" s="18">
        <v>0.14919354838709675</v>
      </c>
      <c r="I46" s="16">
        <v>498</v>
      </c>
      <c r="J46" s="18">
        <v>0.14457831325301207</v>
      </c>
      <c r="K46" s="16">
        <v>1856</v>
      </c>
      <c r="L46" s="17">
        <v>0.20386643233743409</v>
      </c>
      <c r="M46" s="16">
        <v>1680</v>
      </c>
      <c r="N46" s="17">
        <v>0.25439127801332528</v>
      </c>
      <c r="O46" s="18">
        <v>0.10476190476190483</v>
      </c>
    </row>
    <row r="47" spans="2:15" ht="15" customHeight="1" thickBot="1">
      <c r="B47" s="52"/>
      <c r="C47" s="11" t="s">
        <v>9</v>
      </c>
      <c r="D47" s="12">
        <v>597</v>
      </c>
      <c r="E47" s="13">
        <v>0.22376311844077962</v>
      </c>
      <c r="F47" s="12">
        <v>263</v>
      </c>
      <c r="G47" s="13">
        <v>0.13357034027425088</v>
      </c>
      <c r="H47" s="14">
        <v>1.2699619771863118</v>
      </c>
      <c r="I47" s="12">
        <v>546</v>
      </c>
      <c r="J47" s="14">
        <v>9.3406593406593297E-2</v>
      </c>
      <c r="K47" s="12">
        <v>1641</v>
      </c>
      <c r="L47" s="13">
        <v>0.18025043936731108</v>
      </c>
      <c r="M47" s="12">
        <v>731</v>
      </c>
      <c r="N47" s="13">
        <v>0.11069049061175046</v>
      </c>
      <c r="O47" s="14">
        <v>1.2448700410396718</v>
      </c>
    </row>
    <row r="48" spans="2:15" ht="14.4" thickBot="1">
      <c r="B48" s="52"/>
      <c r="C48" s="53" t="s">
        <v>3</v>
      </c>
      <c r="D48" s="16">
        <v>381</v>
      </c>
      <c r="E48" s="17">
        <v>0.14280359820089955</v>
      </c>
      <c r="F48" s="16">
        <v>380</v>
      </c>
      <c r="G48" s="17">
        <v>0.19299136617572371</v>
      </c>
      <c r="H48" s="18">
        <v>2.6315789473683182E-3</v>
      </c>
      <c r="I48" s="16">
        <v>444</v>
      </c>
      <c r="J48" s="18">
        <v>-0.14189189189189189</v>
      </c>
      <c r="K48" s="16">
        <v>1451</v>
      </c>
      <c r="L48" s="17">
        <v>0.15938049209138841</v>
      </c>
      <c r="M48" s="16">
        <v>1105</v>
      </c>
      <c r="N48" s="17">
        <v>0.1673228346456693</v>
      </c>
      <c r="O48" s="18">
        <v>0.31312217194570136</v>
      </c>
    </row>
    <row r="49" spans="2:15" ht="15" customHeight="1" thickBot="1">
      <c r="B49" s="52"/>
      <c r="C49" s="54" t="s">
        <v>4</v>
      </c>
      <c r="D49" s="12">
        <v>355</v>
      </c>
      <c r="E49" s="13">
        <v>0.13305847076461769</v>
      </c>
      <c r="F49" s="12">
        <v>234</v>
      </c>
      <c r="G49" s="13">
        <v>0.11884205180294566</v>
      </c>
      <c r="H49" s="14">
        <v>0.51709401709401703</v>
      </c>
      <c r="I49" s="12">
        <v>334</v>
      </c>
      <c r="J49" s="14">
        <v>6.2874251497005984E-2</v>
      </c>
      <c r="K49" s="12">
        <v>1262</v>
      </c>
      <c r="L49" s="13">
        <v>0.13862038664323376</v>
      </c>
      <c r="M49" s="12">
        <v>725</v>
      </c>
      <c r="N49" s="13">
        <v>0.10978195033313144</v>
      </c>
      <c r="O49" s="14">
        <v>0.74068965517241381</v>
      </c>
    </row>
    <row r="50" spans="2:15" ht="14.4" thickBot="1">
      <c r="B50" s="52"/>
      <c r="C50" s="55" t="s">
        <v>11</v>
      </c>
      <c r="D50" s="16">
        <v>157</v>
      </c>
      <c r="E50" s="17">
        <v>5.8845577211394301E-2</v>
      </c>
      <c r="F50" s="16">
        <v>156</v>
      </c>
      <c r="G50" s="17">
        <v>7.9228034535297101E-2</v>
      </c>
      <c r="H50" s="18">
        <v>6.4102564102563875E-3</v>
      </c>
      <c r="I50" s="16">
        <v>244</v>
      </c>
      <c r="J50" s="18">
        <v>-0.35655737704918034</v>
      </c>
      <c r="K50" s="16">
        <v>738</v>
      </c>
      <c r="L50" s="17">
        <v>8.1063268892794374E-2</v>
      </c>
      <c r="M50" s="16">
        <v>465</v>
      </c>
      <c r="N50" s="17">
        <v>7.0411871592973949E-2</v>
      </c>
      <c r="O50" s="18">
        <v>0.58709677419354844</v>
      </c>
    </row>
    <row r="51" spans="2:15" ht="14.4" thickBot="1">
      <c r="B51" s="52"/>
      <c r="C51" s="11" t="s">
        <v>54</v>
      </c>
      <c r="D51" s="12">
        <v>21</v>
      </c>
      <c r="E51" s="13">
        <v>7.8710644677661163E-3</v>
      </c>
      <c r="F51" s="12">
        <v>14</v>
      </c>
      <c r="G51" s="13">
        <v>7.1102082275266631E-3</v>
      </c>
      <c r="H51" s="14">
        <v>0.5</v>
      </c>
      <c r="I51" s="12">
        <v>8</v>
      </c>
      <c r="J51" s="14">
        <v>1.625</v>
      </c>
      <c r="K51" s="12">
        <v>89</v>
      </c>
      <c r="L51" s="13">
        <v>9.7759226713532519E-3</v>
      </c>
      <c r="M51" s="12">
        <v>108</v>
      </c>
      <c r="N51" s="13">
        <v>1.6353725015142338E-2</v>
      </c>
      <c r="O51" s="14">
        <v>-0.17592592592592593</v>
      </c>
    </row>
    <row r="52" spans="2:15" ht="14.4" thickBot="1">
      <c r="B52" s="52"/>
      <c r="C52" s="55" t="s">
        <v>12</v>
      </c>
      <c r="D52" s="16">
        <v>28</v>
      </c>
      <c r="E52" s="17">
        <v>1.0494752623688156E-2</v>
      </c>
      <c r="F52" s="16">
        <v>22</v>
      </c>
      <c r="G52" s="17">
        <v>1.11731843575419E-2</v>
      </c>
      <c r="H52" s="18">
        <v>0.27272727272727271</v>
      </c>
      <c r="I52" s="16">
        <v>19</v>
      </c>
      <c r="J52" s="18">
        <v>0.47368421052631571</v>
      </c>
      <c r="K52" s="16">
        <v>74</v>
      </c>
      <c r="L52" s="17">
        <v>8.1282952548330407E-3</v>
      </c>
      <c r="M52" s="16">
        <v>118</v>
      </c>
      <c r="N52" s="17">
        <v>1.7867958812840704E-2</v>
      </c>
      <c r="O52" s="18">
        <v>-0.3728813559322034</v>
      </c>
    </row>
    <row r="53" spans="2:15" ht="14.4" thickBot="1">
      <c r="B53" s="56"/>
      <c r="C53" s="11" t="s">
        <v>29</v>
      </c>
      <c r="D53" s="12">
        <v>0</v>
      </c>
      <c r="E53" s="13">
        <v>0</v>
      </c>
      <c r="F53" s="12">
        <v>0</v>
      </c>
      <c r="G53" s="13">
        <v>0</v>
      </c>
      <c r="H53" s="14"/>
      <c r="I53" s="12">
        <v>0</v>
      </c>
      <c r="J53" s="14"/>
      <c r="K53" s="12">
        <v>0</v>
      </c>
      <c r="L53" s="13">
        <v>0</v>
      </c>
      <c r="M53" s="12">
        <v>0</v>
      </c>
      <c r="N53" s="13">
        <v>0</v>
      </c>
      <c r="O53" s="14"/>
    </row>
    <row r="54" spans="2:15" ht="14.4" thickBot="1">
      <c r="B54" s="19" t="s">
        <v>34</v>
      </c>
      <c r="C54" s="19" t="s">
        <v>30</v>
      </c>
      <c r="D54" s="20">
        <v>2668</v>
      </c>
      <c r="E54" s="21">
        <v>1</v>
      </c>
      <c r="F54" s="20">
        <v>1969</v>
      </c>
      <c r="G54" s="21">
        <v>1</v>
      </c>
      <c r="H54" s="22">
        <v>0.3550025393600813</v>
      </c>
      <c r="I54" s="20">
        <v>2757</v>
      </c>
      <c r="J54" s="21">
        <v>-3.2281465360899486E-2</v>
      </c>
      <c r="K54" s="20">
        <v>9104</v>
      </c>
      <c r="L54" s="21">
        <v>1</v>
      </c>
      <c r="M54" s="20">
        <v>6604</v>
      </c>
      <c r="N54" s="21">
        <v>1</v>
      </c>
      <c r="O54" s="22">
        <v>0.37855844942459105</v>
      </c>
    </row>
    <row r="55" spans="2:15" ht="14.4" thickBot="1">
      <c r="B55" s="19" t="s">
        <v>44</v>
      </c>
      <c r="C55" s="19" t="s">
        <v>30</v>
      </c>
      <c r="D55" s="20">
        <v>1</v>
      </c>
      <c r="E55" s="21">
        <v>1</v>
      </c>
      <c r="F55" s="20">
        <v>2</v>
      </c>
      <c r="G55" s="21">
        <v>1</v>
      </c>
      <c r="H55" s="22">
        <v>-0.5</v>
      </c>
      <c r="I55" s="20">
        <v>2</v>
      </c>
      <c r="J55" s="21">
        <v>-0.5</v>
      </c>
      <c r="K55" s="20">
        <v>9</v>
      </c>
      <c r="L55" s="21">
        <v>1</v>
      </c>
      <c r="M55" s="20">
        <v>5</v>
      </c>
      <c r="N55" s="21">
        <v>1</v>
      </c>
      <c r="O55" s="22">
        <v>0.8</v>
      </c>
    </row>
    <row r="56" spans="2:15" ht="14.4" thickBot="1">
      <c r="B56" s="100"/>
      <c r="C56" s="101" t="s">
        <v>30</v>
      </c>
      <c r="D56" s="23">
        <v>2669</v>
      </c>
      <c r="E56" s="24">
        <v>1</v>
      </c>
      <c r="F56" s="23">
        <v>1971</v>
      </c>
      <c r="G56" s="24">
        <v>1</v>
      </c>
      <c r="H56" s="25">
        <v>0.35413495687468299</v>
      </c>
      <c r="I56" s="23">
        <v>2759</v>
      </c>
      <c r="J56" s="25">
        <v>-3.262051467923166E-2</v>
      </c>
      <c r="K56" s="23">
        <v>9113</v>
      </c>
      <c r="L56" s="24">
        <v>1</v>
      </c>
      <c r="M56" s="23">
        <v>6609</v>
      </c>
      <c r="N56" s="24">
        <v>1</v>
      </c>
      <c r="O56" s="25">
        <v>0.37887728854592218</v>
      </c>
    </row>
    <row r="57" spans="2:15">
      <c r="B57" s="65" t="s">
        <v>56</v>
      </c>
      <c r="C57" s="26"/>
      <c r="D57" s="1"/>
      <c r="E57" s="1"/>
      <c r="F57" s="1"/>
      <c r="G57" s="1"/>
      <c r="H57" s="59"/>
      <c r="I57" s="59"/>
      <c r="J57" s="59"/>
    </row>
    <row r="58" spans="2:15">
      <c r="B58" s="66" t="s">
        <v>57</v>
      </c>
      <c r="C58" s="1"/>
      <c r="D58" s="1"/>
      <c r="E58" s="1"/>
      <c r="F58" s="1"/>
      <c r="G58" s="1"/>
    </row>
    <row r="60" spans="2:15">
      <c r="B60" s="94" t="s">
        <v>42</v>
      </c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</row>
    <row r="61" spans="2:15" ht="15" customHeight="1" thickBot="1">
      <c r="B61" s="130" t="s">
        <v>43</v>
      </c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</row>
    <row r="62" spans="2:15">
      <c r="B62" s="116" t="s">
        <v>21</v>
      </c>
      <c r="C62" s="118" t="s">
        <v>1</v>
      </c>
      <c r="D62" s="120" t="s">
        <v>102</v>
      </c>
      <c r="E62" s="121"/>
      <c r="F62" s="121"/>
      <c r="G62" s="121"/>
      <c r="H62" s="122"/>
      <c r="I62" s="127" t="s">
        <v>98</v>
      </c>
      <c r="J62" s="122"/>
      <c r="K62" s="127" t="s">
        <v>106</v>
      </c>
      <c r="L62" s="121"/>
      <c r="M62" s="121"/>
      <c r="N62" s="121"/>
      <c r="O62" s="128"/>
    </row>
    <row r="63" spans="2:15" ht="14.4" thickBot="1">
      <c r="B63" s="117"/>
      <c r="C63" s="119"/>
      <c r="D63" s="96" t="s">
        <v>103</v>
      </c>
      <c r="E63" s="97"/>
      <c r="F63" s="97"/>
      <c r="G63" s="97"/>
      <c r="H63" s="98"/>
      <c r="I63" s="99" t="s">
        <v>99</v>
      </c>
      <c r="J63" s="98"/>
      <c r="K63" s="99" t="s">
        <v>107</v>
      </c>
      <c r="L63" s="97"/>
      <c r="M63" s="97"/>
      <c r="N63" s="97"/>
      <c r="O63" s="129"/>
    </row>
    <row r="64" spans="2:15" ht="15" customHeight="1">
      <c r="B64" s="117"/>
      <c r="C64" s="119"/>
      <c r="D64" s="112">
        <v>2026</v>
      </c>
      <c r="E64" s="113"/>
      <c r="F64" s="112">
        <v>2025</v>
      </c>
      <c r="G64" s="113"/>
      <c r="H64" s="123" t="s">
        <v>22</v>
      </c>
      <c r="I64" s="125">
        <v>2026</v>
      </c>
      <c r="J64" s="125" t="s">
        <v>104</v>
      </c>
      <c r="K64" s="112">
        <v>2026</v>
      </c>
      <c r="L64" s="113"/>
      <c r="M64" s="112">
        <v>2025</v>
      </c>
      <c r="N64" s="113"/>
      <c r="O64" s="123" t="s">
        <v>22</v>
      </c>
    </row>
    <row r="65" spans="2:15" ht="15" customHeight="1" thickBot="1">
      <c r="B65" s="104" t="s">
        <v>21</v>
      </c>
      <c r="C65" s="106" t="s">
        <v>24</v>
      </c>
      <c r="D65" s="114"/>
      <c r="E65" s="115"/>
      <c r="F65" s="114"/>
      <c r="G65" s="115"/>
      <c r="H65" s="124"/>
      <c r="I65" s="126"/>
      <c r="J65" s="126"/>
      <c r="K65" s="114"/>
      <c r="L65" s="115"/>
      <c r="M65" s="114"/>
      <c r="N65" s="115"/>
      <c r="O65" s="124"/>
    </row>
    <row r="66" spans="2:15" ht="15" customHeight="1">
      <c r="B66" s="104"/>
      <c r="C66" s="106"/>
      <c r="D66" s="4" t="s">
        <v>25</v>
      </c>
      <c r="E66" s="5" t="s">
        <v>2</v>
      </c>
      <c r="F66" s="4" t="s">
        <v>25</v>
      </c>
      <c r="G66" s="5" t="s">
        <v>2</v>
      </c>
      <c r="H66" s="108" t="s">
        <v>26</v>
      </c>
      <c r="I66" s="6" t="s">
        <v>25</v>
      </c>
      <c r="J66" s="110" t="s">
        <v>105</v>
      </c>
      <c r="K66" s="4" t="s">
        <v>25</v>
      </c>
      <c r="L66" s="5" t="s">
        <v>2</v>
      </c>
      <c r="M66" s="4" t="s">
        <v>25</v>
      </c>
      <c r="N66" s="5" t="s">
        <v>2</v>
      </c>
      <c r="O66" s="108" t="s">
        <v>26</v>
      </c>
    </row>
    <row r="67" spans="2:15" ht="27" thickBot="1">
      <c r="B67" s="105"/>
      <c r="C67" s="107"/>
      <c r="D67" s="7" t="s">
        <v>27</v>
      </c>
      <c r="E67" s="8" t="s">
        <v>28</v>
      </c>
      <c r="F67" s="7" t="s">
        <v>27</v>
      </c>
      <c r="G67" s="8" t="s">
        <v>28</v>
      </c>
      <c r="H67" s="109"/>
      <c r="I67" s="9" t="s">
        <v>27</v>
      </c>
      <c r="J67" s="111"/>
      <c r="K67" s="7" t="s">
        <v>27</v>
      </c>
      <c r="L67" s="8" t="s">
        <v>28</v>
      </c>
      <c r="M67" s="7" t="s">
        <v>27</v>
      </c>
      <c r="N67" s="8" t="s">
        <v>28</v>
      </c>
      <c r="O67" s="109"/>
    </row>
    <row r="68" spans="2:15">
      <c r="B68" s="51"/>
      <c r="C68" s="75" t="s">
        <v>12</v>
      </c>
      <c r="D68" s="76">
        <v>173</v>
      </c>
      <c r="E68" s="77">
        <v>0.21625</v>
      </c>
      <c r="F68" s="78">
        <v>154</v>
      </c>
      <c r="G68" s="79">
        <v>0.2153846153846154</v>
      </c>
      <c r="H68" s="80">
        <v>0.12337662337662336</v>
      </c>
      <c r="I68" s="76">
        <v>206</v>
      </c>
      <c r="J68" s="81">
        <v>-0.16019417475728159</v>
      </c>
      <c r="K68" s="76">
        <v>579</v>
      </c>
      <c r="L68" s="77">
        <v>0.20932754880694143</v>
      </c>
      <c r="M68" s="78">
        <v>503</v>
      </c>
      <c r="N68" s="79">
        <v>0.20949604331528529</v>
      </c>
      <c r="O68" s="80">
        <v>0.15109343936381703</v>
      </c>
    </row>
    <row r="69" spans="2:15">
      <c r="B69" s="52"/>
      <c r="C69" s="82" t="s">
        <v>4</v>
      </c>
      <c r="D69" s="83">
        <v>182</v>
      </c>
      <c r="E69" s="84">
        <v>0.22750000000000001</v>
      </c>
      <c r="F69" s="85">
        <v>117</v>
      </c>
      <c r="G69" s="86">
        <v>0.16363636363636364</v>
      </c>
      <c r="H69" s="87">
        <v>0.55555555555555558</v>
      </c>
      <c r="I69" s="83">
        <v>146</v>
      </c>
      <c r="J69" s="88">
        <v>0.24657534246575352</v>
      </c>
      <c r="K69" s="83">
        <v>496</v>
      </c>
      <c r="L69" s="84">
        <v>0.17932031814895155</v>
      </c>
      <c r="M69" s="85">
        <v>406</v>
      </c>
      <c r="N69" s="86">
        <v>0.16909620991253643</v>
      </c>
      <c r="O69" s="87">
        <v>0.2216748768472907</v>
      </c>
    </row>
    <row r="70" spans="2:15">
      <c r="B70" s="52"/>
      <c r="C70" s="82" t="s">
        <v>10</v>
      </c>
      <c r="D70" s="83">
        <v>109</v>
      </c>
      <c r="E70" s="84">
        <v>0.13625000000000001</v>
      </c>
      <c r="F70" s="85">
        <v>105</v>
      </c>
      <c r="G70" s="86">
        <v>0.14685314685314685</v>
      </c>
      <c r="H70" s="87">
        <v>3.8095238095238182E-2</v>
      </c>
      <c r="I70" s="85">
        <v>134</v>
      </c>
      <c r="J70" s="88">
        <v>-0.18656716417910446</v>
      </c>
      <c r="K70" s="83">
        <v>433</v>
      </c>
      <c r="L70" s="84">
        <v>0.15654374548083877</v>
      </c>
      <c r="M70" s="85">
        <v>371</v>
      </c>
      <c r="N70" s="86">
        <v>0.15451895043731778</v>
      </c>
      <c r="O70" s="87">
        <v>0.1671159029649596</v>
      </c>
    </row>
    <row r="71" spans="2:15">
      <c r="B71" s="52"/>
      <c r="C71" s="82" t="s">
        <v>9</v>
      </c>
      <c r="D71" s="83">
        <v>100</v>
      </c>
      <c r="E71" s="84">
        <v>0.125</v>
      </c>
      <c r="F71" s="85">
        <v>109</v>
      </c>
      <c r="G71" s="86">
        <v>0.15244755244755245</v>
      </c>
      <c r="H71" s="87">
        <v>-8.256880733944949E-2</v>
      </c>
      <c r="I71" s="85">
        <v>122</v>
      </c>
      <c r="J71" s="88">
        <v>-0.18032786885245899</v>
      </c>
      <c r="K71" s="83">
        <v>382</v>
      </c>
      <c r="L71" s="84">
        <v>0.13810556760665221</v>
      </c>
      <c r="M71" s="85">
        <v>373</v>
      </c>
      <c r="N71" s="86">
        <v>0.15535193669304456</v>
      </c>
      <c r="O71" s="87">
        <v>2.4128686327077764E-2</v>
      </c>
    </row>
    <row r="72" spans="2:15">
      <c r="B72" s="52"/>
      <c r="C72" s="82" t="s">
        <v>8</v>
      </c>
      <c r="D72" s="83">
        <v>79</v>
      </c>
      <c r="E72" s="84">
        <v>9.8750000000000004E-2</v>
      </c>
      <c r="F72" s="85">
        <v>117</v>
      </c>
      <c r="G72" s="86">
        <v>0.16363636363636364</v>
      </c>
      <c r="H72" s="87">
        <v>-0.32478632478632474</v>
      </c>
      <c r="I72" s="85">
        <v>69</v>
      </c>
      <c r="J72" s="88">
        <v>0.14492753623188404</v>
      </c>
      <c r="K72" s="83">
        <v>273</v>
      </c>
      <c r="L72" s="84">
        <v>9.8698481561822121E-2</v>
      </c>
      <c r="M72" s="85">
        <v>297</v>
      </c>
      <c r="N72" s="86">
        <v>0.1236984589754269</v>
      </c>
      <c r="O72" s="87">
        <v>-8.0808080808080773E-2</v>
      </c>
    </row>
    <row r="73" spans="2:15">
      <c r="B73" s="52"/>
      <c r="C73" s="82" t="s">
        <v>3</v>
      </c>
      <c r="D73" s="83">
        <v>69</v>
      </c>
      <c r="E73" s="84">
        <v>8.6249999999999993E-2</v>
      </c>
      <c r="F73" s="85">
        <v>34</v>
      </c>
      <c r="G73" s="86">
        <v>4.7552447552447551E-2</v>
      </c>
      <c r="H73" s="87">
        <v>1.0294117647058822</v>
      </c>
      <c r="I73" s="85">
        <v>69</v>
      </c>
      <c r="J73" s="88">
        <v>0</v>
      </c>
      <c r="K73" s="83">
        <v>264</v>
      </c>
      <c r="L73" s="84">
        <v>9.5444685466377438E-2</v>
      </c>
      <c r="M73" s="85">
        <v>176</v>
      </c>
      <c r="N73" s="86">
        <v>7.3302790503956688E-2</v>
      </c>
      <c r="O73" s="87">
        <v>0.5</v>
      </c>
    </row>
    <row r="74" spans="2:15" ht="14.4" thickBot="1">
      <c r="B74" s="52"/>
      <c r="C74" s="82" t="s">
        <v>11</v>
      </c>
      <c r="D74" s="83">
        <v>53</v>
      </c>
      <c r="E74" s="84">
        <v>6.6250000000000003E-2</v>
      </c>
      <c r="F74" s="85">
        <v>44</v>
      </c>
      <c r="G74" s="86">
        <v>6.1538461538461542E-2</v>
      </c>
      <c r="H74" s="87">
        <v>0.20454545454545459</v>
      </c>
      <c r="I74" s="85">
        <v>68</v>
      </c>
      <c r="J74" s="88">
        <v>-0.22058823529411764</v>
      </c>
      <c r="K74" s="83">
        <v>219</v>
      </c>
      <c r="L74" s="84">
        <v>7.9175704989154008E-2</v>
      </c>
      <c r="M74" s="85">
        <v>135</v>
      </c>
      <c r="N74" s="86">
        <v>5.6226572261557688E-2</v>
      </c>
      <c r="O74" s="87">
        <v>0.62222222222222223</v>
      </c>
    </row>
    <row r="75" spans="2:15" ht="14.4" thickBot="1">
      <c r="B75" s="52"/>
      <c r="C75" s="55" t="s">
        <v>29</v>
      </c>
      <c r="D75" s="16">
        <f>+D76-SUM(D68:D74)</f>
        <v>35</v>
      </c>
      <c r="E75" s="17">
        <f>+E76-SUM(E68:E74)</f>
        <v>4.3750000000000067E-2</v>
      </c>
      <c r="F75" s="16">
        <f>+F76-SUM(F68:F74)</f>
        <v>35</v>
      </c>
      <c r="G75" s="17">
        <f>+G76-SUM(G68:G74)</f>
        <v>4.8951048951048959E-2</v>
      </c>
      <c r="H75" s="18">
        <f>+D75/F75-1</f>
        <v>0</v>
      </c>
      <c r="I75" s="16">
        <f>+I76-SUM(I68:I74)</f>
        <v>28</v>
      </c>
      <c r="J75" s="18">
        <f>+D75/I75-1</f>
        <v>0.25</v>
      </c>
      <c r="K75" s="16">
        <f>+K76-SUM(K68:K74)</f>
        <v>120</v>
      </c>
      <c r="L75" s="17">
        <f>+L76-SUM(L68:L74)</f>
        <v>4.3383947939262368E-2</v>
      </c>
      <c r="M75" s="16">
        <f>+M76-SUM(M68:M74)</f>
        <v>140</v>
      </c>
      <c r="N75" s="17">
        <f>+N76-SUM(N68:N74)</f>
        <v>5.8309037900874605E-2</v>
      </c>
      <c r="O75" s="18">
        <f>+K75/M75-1</f>
        <v>-0.1428571428571429</v>
      </c>
    </row>
    <row r="76" spans="2:15" ht="14.4" thickBot="1">
      <c r="B76" s="100"/>
      <c r="C76" s="101" t="s">
        <v>30</v>
      </c>
      <c r="D76" s="23">
        <v>800</v>
      </c>
      <c r="E76" s="24">
        <v>1</v>
      </c>
      <c r="F76" s="23">
        <v>715</v>
      </c>
      <c r="G76" s="24">
        <v>1</v>
      </c>
      <c r="H76" s="25">
        <v>0.11888111888111896</v>
      </c>
      <c r="I76" s="23">
        <v>842</v>
      </c>
      <c r="J76" s="25">
        <v>-4.9881235154394354E-2</v>
      </c>
      <c r="K76" s="23">
        <v>2766</v>
      </c>
      <c r="L76" s="24">
        <v>1</v>
      </c>
      <c r="M76" s="23">
        <v>2401</v>
      </c>
      <c r="N76" s="24">
        <v>1</v>
      </c>
      <c r="O76" s="25">
        <v>0.15201999167013747</v>
      </c>
    </row>
    <row r="77" spans="2:15">
      <c r="B77" s="26" t="s">
        <v>39</v>
      </c>
      <c r="C77" s="28"/>
      <c r="D77" s="28"/>
      <c r="E77" s="28"/>
      <c r="F77" s="28"/>
      <c r="G77" s="28"/>
      <c r="H77" s="28"/>
      <c r="I77" s="28"/>
      <c r="J77" s="28"/>
    </row>
    <row r="78" spans="2:15">
      <c r="B78" s="27"/>
    </row>
  </sheetData>
  <mergeCells count="72">
    <mergeCell ref="B2:O2"/>
    <mergeCell ref="B3:O3"/>
    <mergeCell ref="B35:O35"/>
    <mergeCell ref="B36:O36"/>
    <mergeCell ref="B60:O60"/>
    <mergeCell ref="O66:O67"/>
    <mergeCell ref="O41:O42"/>
    <mergeCell ref="K62:O62"/>
    <mergeCell ref="K63:O63"/>
    <mergeCell ref="K64:L65"/>
    <mergeCell ref="M64:N65"/>
    <mergeCell ref="O64:O65"/>
    <mergeCell ref="B61:O61"/>
    <mergeCell ref="O8:O9"/>
    <mergeCell ref="K37:O37"/>
    <mergeCell ref="K38:O38"/>
    <mergeCell ref="K39:L40"/>
    <mergeCell ref="M39:N40"/>
    <mergeCell ref="O39:O40"/>
    <mergeCell ref="K4:O4"/>
    <mergeCell ref="K5:O5"/>
    <mergeCell ref="K6:L7"/>
    <mergeCell ref="M6:N7"/>
    <mergeCell ref="O6:O7"/>
    <mergeCell ref="J41:J42"/>
    <mergeCell ref="D39:E40"/>
    <mergeCell ref="F39:G40"/>
    <mergeCell ref="C7:C9"/>
    <mergeCell ref="H8:H9"/>
    <mergeCell ref="J8:J9"/>
    <mergeCell ref="D6:E7"/>
    <mergeCell ref="F6:G7"/>
    <mergeCell ref="H6:H7"/>
    <mergeCell ref="B37:B39"/>
    <mergeCell ref="C37:C39"/>
    <mergeCell ref="B65:B67"/>
    <mergeCell ref="C65:C67"/>
    <mergeCell ref="H66:H67"/>
    <mergeCell ref="J66:J67"/>
    <mergeCell ref="D37:H37"/>
    <mergeCell ref="I37:J37"/>
    <mergeCell ref="D62:H62"/>
    <mergeCell ref="I62:J62"/>
    <mergeCell ref="D63:H63"/>
    <mergeCell ref="I63:J63"/>
    <mergeCell ref="D64:E65"/>
    <mergeCell ref="F64:G65"/>
    <mergeCell ref="H64:H65"/>
    <mergeCell ref="I64:I65"/>
    <mergeCell ref="J64:J65"/>
    <mergeCell ref="D38:H38"/>
    <mergeCell ref="H41:H42"/>
    <mergeCell ref="D5:H5"/>
    <mergeCell ref="I5:J5"/>
    <mergeCell ref="B62:B64"/>
    <mergeCell ref="C62:C64"/>
    <mergeCell ref="I38:J38"/>
    <mergeCell ref="B76:C76"/>
    <mergeCell ref="B4:B6"/>
    <mergeCell ref="C4:C6"/>
    <mergeCell ref="D4:H4"/>
    <mergeCell ref="I4:J4"/>
    <mergeCell ref="B7:B9"/>
    <mergeCell ref="I6:I7"/>
    <mergeCell ref="J6:J7"/>
    <mergeCell ref="B30:C30"/>
    <mergeCell ref="B56:C56"/>
    <mergeCell ref="H39:H40"/>
    <mergeCell ref="I39:I40"/>
    <mergeCell ref="J39:J40"/>
    <mergeCell ref="B40:B42"/>
    <mergeCell ref="C40:C42"/>
  </mergeCells>
  <conditionalFormatting sqref="D43:J43">
    <cfRule type="cellIs" dxfId="40" priority="29" operator="equal">
      <formula>0</formula>
    </cfRule>
  </conditionalFormatting>
  <conditionalFormatting sqref="D10:O17">
    <cfRule type="cellIs" dxfId="39" priority="10" operator="equal">
      <formula>0</formula>
    </cfRule>
  </conditionalFormatting>
  <conditionalFormatting sqref="D19:O27">
    <cfRule type="cellIs" dxfId="38" priority="8" operator="equal">
      <formula>0</formula>
    </cfRule>
  </conditionalFormatting>
  <conditionalFormatting sqref="D45:O53">
    <cfRule type="cellIs" dxfId="37" priority="7" operator="equal">
      <formula>0</formula>
    </cfRule>
  </conditionalFormatting>
  <conditionalFormatting sqref="D68:O75">
    <cfRule type="cellIs" dxfId="36" priority="2" operator="equal">
      <formula>0</formula>
    </cfRule>
  </conditionalFormatting>
  <conditionalFormatting sqref="H10:H29 J19:J27">
    <cfRule type="cellIs" dxfId="35" priority="38" operator="lessThan">
      <formula>0</formula>
    </cfRule>
  </conditionalFormatting>
  <conditionalFormatting sqref="H43:H55">
    <cfRule type="cellIs" dxfId="34" priority="16" operator="lessThan">
      <formula>0</formula>
    </cfRule>
  </conditionalFormatting>
  <conditionalFormatting sqref="H68:H75 O68:O75">
    <cfRule type="cellIs" dxfId="33" priority="1" operator="lessThan">
      <formula>0</formula>
    </cfRule>
  </conditionalFormatting>
  <conditionalFormatting sqref="J10:J17">
    <cfRule type="cellIs" dxfId="32" priority="48" operator="lessThan">
      <formula>0</formula>
    </cfRule>
  </conditionalFormatting>
  <conditionalFormatting sqref="J43">
    <cfRule type="cellIs" dxfId="31" priority="33" operator="lessThan">
      <formula>0</formula>
    </cfRule>
  </conditionalFormatting>
  <conditionalFormatting sqref="J45:J53">
    <cfRule type="cellIs" dxfId="30" priority="22" operator="lessThan">
      <formula>0</formula>
    </cfRule>
  </conditionalFormatting>
  <conditionalFormatting sqref="J68:J75">
    <cfRule type="cellIs" dxfId="29" priority="3" operator="lessThan">
      <formula>0</formula>
    </cfRule>
  </conditionalFormatting>
  <conditionalFormatting sqref="O10:O29">
    <cfRule type="cellIs" dxfId="28" priority="9" operator="lessThan">
      <formula>0</formula>
    </cfRule>
  </conditionalFormatting>
  <conditionalFormatting sqref="O44:O55">
    <cfRule type="cellIs" dxfId="27" priority="6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O22"/>
  <sheetViews>
    <sheetView showGridLines="0" zoomScale="90" zoomScaleNormal="90" workbookViewId="0">
      <selection activeCell="B3" sqref="B3:O3"/>
    </sheetView>
  </sheetViews>
  <sheetFormatPr defaultColWidth="9.109375" defaultRowHeight="13.8"/>
  <cols>
    <col min="1" max="1" width="1.109375" style="35" customWidth="1"/>
    <col min="2" max="2" width="9.109375" style="35" customWidth="1"/>
    <col min="3" max="3" width="18.44140625" style="35" customWidth="1"/>
    <col min="4" max="9" width="9" style="35" customWidth="1"/>
    <col min="10" max="10" width="11.77734375" style="35" customWidth="1"/>
    <col min="11" max="14" width="9.109375" style="35"/>
    <col min="15" max="15" width="13" style="35" customWidth="1"/>
    <col min="16" max="16384" width="9.109375" style="35"/>
  </cols>
  <sheetData>
    <row r="1" spans="2:15">
      <c r="B1" s="35" t="s">
        <v>7</v>
      </c>
      <c r="E1" s="36"/>
      <c r="O1" s="37">
        <v>46149</v>
      </c>
    </row>
    <row r="2" spans="2:15">
      <c r="B2" s="94" t="s">
        <v>32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</row>
    <row r="3" spans="2:15" ht="15" customHeight="1" thickBot="1">
      <c r="B3" s="130" t="s">
        <v>31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</row>
    <row r="4" spans="2:15" ht="15" customHeight="1">
      <c r="B4" s="116" t="s">
        <v>0</v>
      </c>
      <c r="C4" s="118" t="s">
        <v>1</v>
      </c>
      <c r="D4" s="120" t="s">
        <v>102</v>
      </c>
      <c r="E4" s="121"/>
      <c r="F4" s="121"/>
      <c r="G4" s="121"/>
      <c r="H4" s="122"/>
      <c r="I4" s="127" t="s">
        <v>98</v>
      </c>
      <c r="J4" s="122"/>
      <c r="K4" s="127" t="s">
        <v>106</v>
      </c>
      <c r="L4" s="121"/>
      <c r="M4" s="121"/>
      <c r="N4" s="121"/>
      <c r="O4" s="128"/>
    </row>
    <row r="5" spans="2:15" ht="14.4" thickBot="1">
      <c r="B5" s="117"/>
      <c r="C5" s="119"/>
      <c r="D5" s="96" t="s">
        <v>103</v>
      </c>
      <c r="E5" s="97"/>
      <c r="F5" s="97"/>
      <c r="G5" s="97"/>
      <c r="H5" s="98"/>
      <c r="I5" s="99" t="s">
        <v>99</v>
      </c>
      <c r="J5" s="98"/>
      <c r="K5" s="99" t="s">
        <v>107</v>
      </c>
      <c r="L5" s="97"/>
      <c r="M5" s="97"/>
      <c r="N5" s="97"/>
      <c r="O5" s="129"/>
    </row>
    <row r="6" spans="2:15" ht="19.5" customHeight="1">
      <c r="B6" s="117"/>
      <c r="C6" s="119"/>
      <c r="D6" s="112">
        <v>2026</v>
      </c>
      <c r="E6" s="113"/>
      <c r="F6" s="112">
        <v>2025</v>
      </c>
      <c r="G6" s="113"/>
      <c r="H6" s="123" t="s">
        <v>22</v>
      </c>
      <c r="I6" s="125">
        <v>2026</v>
      </c>
      <c r="J6" s="125" t="s">
        <v>104</v>
      </c>
      <c r="K6" s="112">
        <v>2026</v>
      </c>
      <c r="L6" s="113"/>
      <c r="M6" s="112">
        <v>2025</v>
      </c>
      <c r="N6" s="113"/>
      <c r="O6" s="123" t="s">
        <v>22</v>
      </c>
    </row>
    <row r="7" spans="2:15" ht="19.5" customHeight="1" thickBot="1">
      <c r="B7" s="104" t="s">
        <v>23</v>
      </c>
      <c r="C7" s="106" t="s">
        <v>24</v>
      </c>
      <c r="D7" s="114"/>
      <c r="E7" s="115"/>
      <c r="F7" s="114"/>
      <c r="G7" s="115"/>
      <c r="H7" s="124"/>
      <c r="I7" s="126"/>
      <c r="J7" s="126"/>
      <c r="K7" s="114"/>
      <c r="L7" s="115"/>
      <c r="M7" s="114"/>
      <c r="N7" s="115"/>
      <c r="O7" s="124"/>
    </row>
    <row r="8" spans="2:15" ht="15" customHeight="1">
      <c r="B8" s="104"/>
      <c r="C8" s="106"/>
      <c r="D8" s="4" t="s">
        <v>25</v>
      </c>
      <c r="E8" s="5" t="s">
        <v>2</v>
      </c>
      <c r="F8" s="4" t="s">
        <v>25</v>
      </c>
      <c r="G8" s="5" t="s">
        <v>2</v>
      </c>
      <c r="H8" s="108" t="s">
        <v>26</v>
      </c>
      <c r="I8" s="6" t="s">
        <v>25</v>
      </c>
      <c r="J8" s="110" t="s">
        <v>105</v>
      </c>
      <c r="K8" s="4" t="s">
        <v>25</v>
      </c>
      <c r="L8" s="5" t="s">
        <v>2</v>
      </c>
      <c r="M8" s="4" t="s">
        <v>25</v>
      </c>
      <c r="N8" s="5" t="s">
        <v>2</v>
      </c>
      <c r="O8" s="108" t="s">
        <v>26</v>
      </c>
    </row>
    <row r="9" spans="2:15" ht="15" customHeight="1" thickBot="1">
      <c r="B9" s="105"/>
      <c r="C9" s="107"/>
      <c r="D9" s="7" t="s">
        <v>27</v>
      </c>
      <c r="E9" s="8" t="s">
        <v>28</v>
      </c>
      <c r="F9" s="7" t="s">
        <v>27</v>
      </c>
      <c r="G9" s="8" t="s">
        <v>28</v>
      </c>
      <c r="H9" s="109"/>
      <c r="I9" s="9" t="s">
        <v>27</v>
      </c>
      <c r="J9" s="111"/>
      <c r="K9" s="7" t="s">
        <v>27</v>
      </c>
      <c r="L9" s="8" t="s">
        <v>28</v>
      </c>
      <c r="M9" s="7" t="s">
        <v>27</v>
      </c>
      <c r="N9" s="8" t="s">
        <v>28</v>
      </c>
      <c r="O9" s="109"/>
    </row>
    <row r="10" spans="2:15" ht="14.4" thickBot="1">
      <c r="B10" s="10">
        <v>1</v>
      </c>
      <c r="C10" s="11" t="s">
        <v>9</v>
      </c>
      <c r="D10" s="12">
        <v>107</v>
      </c>
      <c r="E10" s="13">
        <v>0.27577319587628868</v>
      </c>
      <c r="F10" s="12">
        <v>78</v>
      </c>
      <c r="G10" s="13">
        <v>0.39</v>
      </c>
      <c r="H10" s="14">
        <v>0.37179487179487181</v>
      </c>
      <c r="I10" s="12">
        <v>116</v>
      </c>
      <c r="J10" s="14">
        <v>-7.7586206896551713E-2</v>
      </c>
      <c r="K10" s="12">
        <v>412</v>
      </c>
      <c r="L10" s="13">
        <v>0.325434439178515</v>
      </c>
      <c r="M10" s="12">
        <v>320</v>
      </c>
      <c r="N10" s="13">
        <v>0.43243243243243246</v>
      </c>
      <c r="O10" s="14">
        <v>0.28750000000000009</v>
      </c>
    </row>
    <row r="11" spans="2:15" ht="14.4" thickBot="1">
      <c r="B11" s="50">
        <v>2</v>
      </c>
      <c r="C11" s="15" t="s">
        <v>40</v>
      </c>
      <c r="D11" s="16">
        <v>130</v>
      </c>
      <c r="E11" s="17">
        <v>0.33505154639175255</v>
      </c>
      <c r="F11" s="16">
        <v>29</v>
      </c>
      <c r="G11" s="17">
        <v>0.14499999999999999</v>
      </c>
      <c r="H11" s="18">
        <v>3.4827586206896548</v>
      </c>
      <c r="I11" s="16">
        <v>94</v>
      </c>
      <c r="J11" s="18">
        <v>0.38297872340425543</v>
      </c>
      <c r="K11" s="16">
        <v>317</v>
      </c>
      <c r="L11" s="17">
        <v>0.25039494470774093</v>
      </c>
      <c r="M11" s="16">
        <v>80</v>
      </c>
      <c r="N11" s="17">
        <v>0.10810810810810811</v>
      </c>
      <c r="O11" s="18">
        <v>2.9624999999999999</v>
      </c>
    </row>
    <row r="12" spans="2:15" ht="14.4" thickBot="1">
      <c r="B12" s="10">
        <v>3</v>
      </c>
      <c r="C12" s="11" t="s">
        <v>12</v>
      </c>
      <c r="D12" s="12">
        <v>51</v>
      </c>
      <c r="E12" s="13">
        <v>0.13144329896907217</v>
      </c>
      <c r="F12" s="12">
        <v>20</v>
      </c>
      <c r="G12" s="13">
        <v>0.1</v>
      </c>
      <c r="H12" s="14">
        <v>1.5499999999999998</v>
      </c>
      <c r="I12" s="12">
        <v>36</v>
      </c>
      <c r="J12" s="14">
        <v>0.41666666666666674</v>
      </c>
      <c r="K12" s="12">
        <v>149</v>
      </c>
      <c r="L12" s="13">
        <v>0.11769352290679305</v>
      </c>
      <c r="M12" s="12">
        <v>66</v>
      </c>
      <c r="N12" s="13">
        <v>8.9189189189189194E-2</v>
      </c>
      <c r="O12" s="14">
        <v>1.2575757575757578</v>
      </c>
    </row>
    <row r="13" spans="2:15" ht="14.4" thickBot="1">
      <c r="B13" s="50">
        <v>4</v>
      </c>
      <c r="C13" s="15" t="s">
        <v>4</v>
      </c>
      <c r="D13" s="16">
        <v>32</v>
      </c>
      <c r="E13" s="17">
        <v>8.247422680412371E-2</v>
      </c>
      <c r="F13" s="16">
        <v>25</v>
      </c>
      <c r="G13" s="17">
        <v>0.125</v>
      </c>
      <c r="H13" s="18">
        <v>0.28000000000000003</v>
      </c>
      <c r="I13" s="16">
        <v>34</v>
      </c>
      <c r="J13" s="18">
        <v>-5.8823529411764719E-2</v>
      </c>
      <c r="K13" s="16">
        <v>90</v>
      </c>
      <c r="L13" s="17">
        <v>7.1090047393364927E-2</v>
      </c>
      <c r="M13" s="16">
        <v>94</v>
      </c>
      <c r="N13" s="17">
        <v>0.12702702702702703</v>
      </c>
      <c r="O13" s="18">
        <v>-4.2553191489361653E-2</v>
      </c>
    </row>
    <row r="14" spans="2:15" ht="14.4" thickBot="1">
      <c r="B14" s="10">
        <v>5</v>
      </c>
      <c r="C14" s="11" t="s">
        <v>16</v>
      </c>
      <c r="D14" s="12">
        <v>18</v>
      </c>
      <c r="E14" s="13">
        <v>4.6391752577319589E-2</v>
      </c>
      <c r="F14" s="12">
        <v>10</v>
      </c>
      <c r="G14" s="13">
        <v>0.05</v>
      </c>
      <c r="H14" s="14">
        <v>0.8</v>
      </c>
      <c r="I14" s="12">
        <v>39</v>
      </c>
      <c r="J14" s="14">
        <v>-0.53846153846153844</v>
      </c>
      <c r="K14" s="12">
        <v>86</v>
      </c>
      <c r="L14" s="13">
        <v>6.7930489731437602E-2</v>
      </c>
      <c r="M14" s="12">
        <v>38</v>
      </c>
      <c r="N14" s="13">
        <v>5.1351351351351354E-2</v>
      </c>
      <c r="O14" s="14">
        <v>1.263157894736842</v>
      </c>
    </row>
    <row r="15" spans="2:15" ht="14.4" thickBot="1">
      <c r="B15" s="102" t="s">
        <v>41</v>
      </c>
      <c r="C15" s="103"/>
      <c r="D15" s="20">
        <f>SUM(D10:D14)</f>
        <v>338</v>
      </c>
      <c r="E15" s="21">
        <f>D15/D17</f>
        <v>0.87113402061855671</v>
      </c>
      <c r="F15" s="20">
        <f>SUM(F10:F14)</f>
        <v>162</v>
      </c>
      <c r="G15" s="21">
        <f>F15/F17</f>
        <v>0.81</v>
      </c>
      <c r="H15" s="22">
        <f>D15/F15-1</f>
        <v>1.0864197530864197</v>
      </c>
      <c r="I15" s="20">
        <f>SUM(I10:I14)</f>
        <v>319</v>
      </c>
      <c r="J15" s="21">
        <f>D15/I15-1</f>
        <v>5.9561128526645746E-2</v>
      </c>
      <c r="K15" s="20">
        <f>SUM(K10:K14)</f>
        <v>1054</v>
      </c>
      <c r="L15" s="21">
        <f>K15/K17</f>
        <v>0.83254344391785151</v>
      </c>
      <c r="M15" s="20">
        <f>SUM(M10:M14)</f>
        <v>598</v>
      </c>
      <c r="N15" s="21">
        <f>M15/M17</f>
        <v>0.80810810810810807</v>
      </c>
      <c r="O15" s="22">
        <f>K15/M15-1</f>
        <v>0.76254180602006683</v>
      </c>
    </row>
    <row r="16" spans="2:15" ht="14.4" thickBot="1">
      <c r="B16" s="102" t="s">
        <v>29</v>
      </c>
      <c r="C16" s="103"/>
      <c r="D16" s="20">
        <f>D17-D15</f>
        <v>50</v>
      </c>
      <c r="E16" s="21">
        <f t="shared" ref="E16:O16" si="0">E17-E15</f>
        <v>0.12886597938144329</v>
      </c>
      <c r="F16" s="33">
        <f t="shared" si="0"/>
        <v>38</v>
      </c>
      <c r="G16" s="21">
        <f t="shared" si="0"/>
        <v>0.18999999999999995</v>
      </c>
      <c r="H16" s="22">
        <f t="shared" si="0"/>
        <v>-0.14641975308641975</v>
      </c>
      <c r="I16" s="33">
        <f t="shared" si="0"/>
        <v>72</v>
      </c>
      <c r="J16" s="22">
        <f t="shared" si="0"/>
        <v>-6.7233762797745511E-2</v>
      </c>
      <c r="K16" s="33">
        <f t="shared" si="0"/>
        <v>212</v>
      </c>
      <c r="L16" s="21">
        <f t="shared" si="0"/>
        <v>0.16745655608214849</v>
      </c>
      <c r="M16" s="33">
        <f t="shared" si="0"/>
        <v>142</v>
      </c>
      <c r="N16" s="21">
        <f t="shared" si="0"/>
        <v>0.19189189189189182</v>
      </c>
      <c r="O16" s="22">
        <f t="shared" si="0"/>
        <v>-5.1730995209255948E-2</v>
      </c>
    </row>
    <row r="17" spans="2:15" ht="14.4" thickBot="1">
      <c r="B17" s="100" t="s">
        <v>30</v>
      </c>
      <c r="C17" s="101"/>
      <c r="D17" s="23">
        <v>388</v>
      </c>
      <c r="E17" s="24">
        <v>1</v>
      </c>
      <c r="F17" s="23">
        <v>200</v>
      </c>
      <c r="G17" s="24">
        <v>1</v>
      </c>
      <c r="H17" s="25">
        <v>0.94</v>
      </c>
      <c r="I17" s="23">
        <v>391</v>
      </c>
      <c r="J17" s="25">
        <v>-7.6726342710997653E-3</v>
      </c>
      <c r="K17" s="23">
        <v>1266</v>
      </c>
      <c r="L17" s="24">
        <v>1</v>
      </c>
      <c r="M17" s="23">
        <v>740</v>
      </c>
      <c r="N17" s="24">
        <v>0.99999999999999989</v>
      </c>
      <c r="O17" s="25">
        <v>0.71081081081081088</v>
      </c>
    </row>
    <row r="18" spans="2:15">
      <c r="B18" s="63" t="s">
        <v>58</v>
      </c>
    </row>
    <row r="19" spans="2:15">
      <c r="B19" s="63" t="s">
        <v>65</v>
      </c>
    </row>
    <row r="20" spans="2:15">
      <c r="B20" s="66" t="s">
        <v>59</v>
      </c>
      <c r="C20" s="1"/>
      <c r="D20" s="1"/>
      <c r="E20" s="1"/>
      <c r="F20" s="1"/>
      <c r="G20" s="1"/>
    </row>
    <row r="21" spans="2:15">
      <c r="B21" s="67" t="s">
        <v>66</v>
      </c>
    </row>
    <row r="22" spans="2:15">
      <c r="B22" s="60"/>
    </row>
  </sheetData>
  <mergeCells count="26">
    <mergeCell ref="B2:O2"/>
    <mergeCell ref="B3:O3"/>
    <mergeCell ref="O8:O9"/>
    <mergeCell ref="I6:I7"/>
    <mergeCell ref="J6:J7"/>
    <mergeCell ref="D6:E7"/>
    <mergeCell ref="H6:H7"/>
    <mergeCell ref="K4:O4"/>
    <mergeCell ref="K5:O5"/>
    <mergeCell ref="K6:L7"/>
    <mergeCell ref="M6:N7"/>
    <mergeCell ref="O6:O7"/>
    <mergeCell ref="B17:C17"/>
    <mergeCell ref="B15:C15"/>
    <mergeCell ref="B16:C16"/>
    <mergeCell ref="D4:H4"/>
    <mergeCell ref="I4:J4"/>
    <mergeCell ref="F6:G7"/>
    <mergeCell ref="D5:H5"/>
    <mergeCell ref="I5:J5"/>
    <mergeCell ref="B4:B6"/>
    <mergeCell ref="C4:C6"/>
    <mergeCell ref="B7:B9"/>
    <mergeCell ref="C7:C9"/>
    <mergeCell ref="H8:H9"/>
    <mergeCell ref="J8:J9"/>
  </mergeCells>
  <phoneticPr fontId="4" type="noConversion"/>
  <conditionalFormatting sqref="D10:O14">
    <cfRule type="cellIs" dxfId="26" priority="2" operator="equal">
      <formula>0</formula>
    </cfRule>
  </conditionalFormatting>
  <conditionalFormatting sqref="H10:H16">
    <cfRule type="cellIs" dxfId="25" priority="3" operator="lessThan">
      <formula>0</formula>
    </cfRule>
  </conditionalFormatting>
  <conditionalFormatting sqref="J10:J14">
    <cfRule type="cellIs" dxfId="24" priority="9" operator="lessThan">
      <formula>0</formula>
    </cfRule>
  </conditionalFormatting>
  <conditionalFormatting sqref="J16">
    <cfRule type="cellIs" dxfId="23" priority="4" operator="lessThan">
      <formula>0</formula>
    </cfRule>
  </conditionalFormatting>
  <conditionalFormatting sqref="O10:O16">
    <cfRule type="cellIs" dxfId="22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2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A00B2-6139-424F-A7C4-26AEFF2E8D67}">
  <sheetPr>
    <pageSetUpPr fitToPage="1"/>
  </sheetPr>
  <dimension ref="B1:V81"/>
  <sheetViews>
    <sheetView showGridLines="0" workbookViewId="0"/>
  </sheetViews>
  <sheetFormatPr defaultColWidth="9.21875" defaultRowHeight="13.8"/>
  <cols>
    <col min="1" max="1" width="2" style="1" customWidth="1"/>
    <col min="2" max="2" width="8.21875" style="1" customWidth="1"/>
    <col min="3" max="3" width="19.21875" style="1" customWidth="1"/>
    <col min="4" max="12" width="10.21875" style="1" customWidth="1"/>
    <col min="13" max="14" width="4.44140625" style="1" customWidth="1"/>
    <col min="15" max="15" width="13.21875" style="1" customWidth="1"/>
    <col min="16" max="16" width="19.21875" style="1" customWidth="1"/>
    <col min="17" max="17" width="10.44140625" style="1" customWidth="1"/>
    <col min="18" max="22" width="10.5546875" style="1" customWidth="1"/>
    <col min="23" max="23" width="11.77734375" style="1" customWidth="1"/>
    <col min="24" max="16384" width="9.21875" style="1"/>
  </cols>
  <sheetData>
    <row r="1" spans="2:22">
      <c r="B1" s="1" t="s">
        <v>7</v>
      </c>
      <c r="D1" s="2"/>
      <c r="O1" s="3"/>
      <c r="V1" s="89">
        <v>46149</v>
      </c>
    </row>
    <row r="2" spans="2:22" ht="14.55" customHeight="1">
      <c r="B2" s="94" t="s">
        <v>109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68"/>
      <c r="N2" s="26"/>
      <c r="O2" s="94" t="s">
        <v>79</v>
      </c>
      <c r="P2" s="94"/>
      <c r="Q2" s="94"/>
      <c r="R2" s="94"/>
      <c r="S2" s="94"/>
      <c r="T2" s="94"/>
      <c r="U2" s="94"/>
      <c r="V2" s="94"/>
    </row>
    <row r="3" spans="2:22" ht="14.55" customHeight="1">
      <c r="B3" s="95" t="s">
        <v>110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68"/>
      <c r="N3" s="26"/>
      <c r="O3" s="95" t="s">
        <v>80</v>
      </c>
      <c r="P3" s="95"/>
      <c r="Q3" s="95"/>
      <c r="R3" s="95"/>
      <c r="S3" s="95"/>
      <c r="T3" s="95"/>
      <c r="U3" s="95"/>
      <c r="V3" s="95"/>
    </row>
    <row r="4" spans="2:22" ht="14.55" customHeight="1" thickBot="1">
      <c r="B4" s="90"/>
      <c r="C4" s="90"/>
      <c r="D4" s="90"/>
      <c r="E4" s="90"/>
      <c r="F4" s="90"/>
      <c r="G4" s="90"/>
      <c r="H4" s="90"/>
      <c r="I4" s="90"/>
      <c r="J4" s="90"/>
      <c r="K4" s="28"/>
      <c r="L4" s="91" t="s">
        <v>73</v>
      </c>
      <c r="M4" s="68"/>
      <c r="O4" s="90"/>
      <c r="P4" s="90"/>
      <c r="Q4" s="90"/>
      <c r="R4" s="90"/>
      <c r="S4" s="90"/>
      <c r="T4" s="90"/>
      <c r="U4" s="28"/>
      <c r="V4" s="91" t="s">
        <v>73</v>
      </c>
    </row>
    <row r="5" spans="2:22" ht="14.55" customHeight="1">
      <c r="B5" s="118" t="s">
        <v>0</v>
      </c>
      <c r="C5" s="118" t="s">
        <v>1</v>
      </c>
      <c r="D5" s="120" t="s">
        <v>102</v>
      </c>
      <c r="E5" s="121"/>
      <c r="F5" s="121"/>
      <c r="G5" s="121"/>
      <c r="H5" s="121"/>
      <c r="I5" s="128"/>
      <c r="J5" s="120" t="s">
        <v>98</v>
      </c>
      <c r="K5" s="121"/>
      <c r="L5" s="128"/>
      <c r="M5" s="68"/>
      <c r="O5" s="118" t="s">
        <v>0</v>
      </c>
      <c r="P5" s="118" t="s">
        <v>1</v>
      </c>
      <c r="Q5" s="120" t="s">
        <v>111</v>
      </c>
      <c r="R5" s="121"/>
      <c r="S5" s="121"/>
      <c r="T5" s="121"/>
      <c r="U5" s="121"/>
      <c r="V5" s="128"/>
    </row>
    <row r="6" spans="2:22" ht="14.55" customHeight="1" thickBot="1">
      <c r="B6" s="119"/>
      <c r="C6" s="119"/>
      <c r="D6" s="96" t="s">
        <v>103</v>
      </c>
      <c r="E6" s="97"/>
      <c r="F6" s="97"/>
      <c r="G6" s="97"/>
      <c r="H6" s="97"/>
      <c r="I6" s="129"/>
      <c r="J6" s="96" t="s">
        <v>99</v>
      </c>
      <c r="K6" s="97"/>
      <c r="L6" s="129"/>
      <c r="M6" s="68"/>
      <c r="O6" s="119"/>
      <c r="P6" s="119"/>
      <c r="Q6" s="96" t="s">
        <v>107</v>
      </c>
      <c r="R6" s="97"/>
      <c r="S6" s="97"/>
      <c r="T6" s="97"/>
      <c r="U6" s="97"/>
      <c r="V6" s="129"/>
    </row>
    <row r="7" spans="2:22" ht="14.55" customHeight="1">
      <c r="B7" s="119"/>
      <c r="C7" s="119"/>
      <c r="D7" s="112">
        <v>2026</v>
      </c>
      <c r="E7" s="113"/>
      <c r="F7" s="112">
        <v>2025</v>
      </c>
      <c r="G7" s="113"/>
      <c r="H7" s="123" t="s">
        <v>22</v>
      </c>
      <c r="I7" s="123" t="s">
        <v>46</v>
      </c>
      <c r="J7" s="123">
        <v>2026</v>
      </c>
      <c r="K7" s="123" t="s">
        <v>104</v>
      </c>
      <c r="L7" s="135" t="s">
        <v>112</v>
      </c>
      <c r="M7" s="68"/>
      <c r="O7" s="119"/>
      <c r="P7" s="119"/>
      <c r="Q7" s="112">
        <v>2026</v>
      </c>
      <c r="R7" s="113"/>
      <c r="S7" s="112">
        <v>2026</v>
      </c>
      <c r="T7" s="113"/>
      <c r="U7" s="123" t="s">
        <v>22</v>
      </c>
      <c r="V7" s="123" t="s">
        <v>74</v>
      </c>
    </row>
    <row r="8" spans="2:22" ht="14.55" customHeight="1" thickBot="1">
      <c r="B8" s="106" t="s">
        <v>23</v>
      </c>
      <c r="C8" s="106" t="s">
        <v>24</v>
      </c>
      <c r="D8" s="114"/>
      <c r="E8" s="115"/>
      <c r="F8" s="114"/>
      <c r="G8" s="115"/>
      <c r="H8" s="124"/>
      <c r="I8" s="124"/>
      <c r="J8" s="124"/>
      <c r="K8" s="124"/>
      <c r="L8" s="136"/>
      <c r="M8" s="68"/>
      <c r="O8" s="106" t="s">
        <v>23</v>
      </c>
      <c r="P8" s="106" t="s">
        <v>24</v>
      </c>
      <c r="Q8" s="114"/>
      <c r="R8" s="115"/>
      <c r="S8" s="114"/>
      <c r="T8" s="115"/>
      <c r="U8" s="124"/>
      <c r="V8" s="124"/>
    </row>
    <row r="9" spans="2:22" ht="14.55" customHeight="1">
      <c r="B9" s="106"/>
      <c r="C9" s="106"/>
      <c r="D9" s="4" t="s">
        <v>25</v>
      </c>
      <c r="E9" s="5" t="s">
        <v>2</v>
      </c>
      <c r="F9" s="4" t="s">
        <v>25</v>
      </c>
      <c r="G9" s="5" t="s">
        <v>2</v>
      </c>
      <c r="H9" s="108" t="s">
        <v>26</v>
      </c>
      <c r="I9" s="108" t="s">
        <v>47</v>
      </c>
      <c r="J9" s="108" t="s">
        <v>25</v>
      </c>
      <c r="K9" s="108" t="s">
        <v>105</v>
      </c>
      <c r="L9" s="133" t="s">
        <v>113</v>
      </c>
      <c r="M9" s="68"/>
      <c r="O9" s="106"/>
      <c r="P9" s="106"/>
      <c r="Q9" s="4" t="s">
        <v>25</v>
      </c>
      <c r="R9" s="5" t="s">
        <v>2</v>
      </c>
      <c r="S9" s="4" t="s">
        <v>25</v>
      </c>
      <c r="T9" s="5" t="s">
        <v>2</v>
      </c>
      <c r="U9" s="108" t="s">
        <v>26</v>
      </c>
      <c r="V9" s="108" t="s">
        <v>75</v>
      </c>
    </row>
    <row r="10" spans="2:22" ht="14.55" customHeight="1" thickBot="1">
      <c r="B10" s="107"/>
      <c r="C10" s="107"/>
      <c r="D10" s="7" t="s">
        <v>27</v>
      </c>
      <c r="E10" s="8" t="s">
        <v>28</v>
      </c>
      <c r="F10" s="7" t="s">
        <v>27</v>
      </c>
      <c r="G10" s="8" t="s">
        <v>28</v>
      </c>
      <c r="H10" s="109"/>
      <c r="I10" s="109"/>
      <c r="J10" s="109" t="s">
        <v>27</v>
      </c>
      <c r="K10" s="109"/>
      <c r="L10" s="134"/>
      <c r="M10" s="68"/>
      <c r="O10" s="107"/>
      <c r="P10" s="107"/>
      <c r="Q10" s="7" t="s">
        <v>27</v>
      </c>
      <c r="R10" s="8" t="s">
        <v>28</v>
      </c>
      <c r="S10" s="7" t="s">
        <v>27</v>
      </c>
      <c r="T10" s="8" t="s">
        <v>28</v>
      </c>
      <c r="U10" s="109"/>
      <c r="V10" s="109"/>
    </row>
    <row r="11" spans="2:22" ht="14.55" customHeight="1" thickBot="1">
      <c r="B11" s="10">
        <v>1</v>
      </c>
      <c r="C11" s="11" t="s">
        <v>11</v>
      </c>
      <c r="D11" s="12">
        <v>1013</v>
      </c>
      <c r="E11" s="13">
        <v>0.16749338624338625</v>
      </c>
      <c r="F11" s="12">
        <v>783</v>
      </c>
      <c r="G11" s="13">
        <v>0.14148897723165885</v>
      </c>
      <c r="H11" s="14">
        <v>0.29374201787994902</v>
      </c>
      <c r="I11" s="29">
        <v>2</v>
      </c>
      <c r="J11" s="12">
        <v>1269</v>
      </c>
      <c r="K11" s="14">
        <v>-0.20173364854215914</v>
      </c>
      <c r="L11" s="29">
        <v>0</v>
      </c>
      <c r="M11" s="68"/>
      <c r="O11" s="10">
        <v>1</v>
      </c>
      <c r="P11" s="11" t="s">
        <v>11</v>
      </c>
      <c r="Q11" s="12">
        <v>4222</v>
      </c>
      <c r="R11" s="13">
        <v>0.17474442283018088</v>
      </c>
      <c r="S11" s="12">
        <v>3267</v>
      </c>
      <c r="T11" s="13">
        <v>0.14970444026944049</v>
      </c>
      <c r="U11" s="14">
        <v>0.29231711049892861</v>
      </c>
      <c r="V11" s="29">
        <v>2</v>
      </c>
    </row>
    <row r="12" spans="2:22" ht="14.55" customHeight="1" thickBot="1">
      <c r="B12" s="69">
        <v>2</v>
      </c>
      <c r="C12" s="15" t="s">
        <v>38</v>
      </c>
      <c r="D12" s="16">
        <v>981</v>
      </c>
      <c r="E12" s="17">
        <v>0.16220238095238096</v>
      </c>
      <c r="F12" s="16">
        <v>1099</v>
      </c>
      <c r="G12" s="17">
        <v>0.19859053126129381</v>
      </c>
      <c r="H12" s="18">
        <v>-0.10737033666969975</v>
      </c>
      <c r="I12" s="30">
        <v>-1</v>
      </c>
      <c r="J12" s="16">
        <v>918</v>
      </c>
      <c r="K12" s="18">
        <v>6.8627450980392135E-2</v>
      </c>
      <c r="L12" s="30">
        <v>2</v>
      </c>
      <c r="M12" s="68"/>
      <c r="O12" s="69">
        <v>2</v>
      </c>
      <c r="P12" s="15" t="s">
        <v>38</v>
      </c>
      <c r="Q12" s="16">
        <v>3676</v>
      </c>
      <c r="R12" s="17">
        <v>0.15214602044617359</v>
      </c>
      <c r="S12" s="16">
        <v>3673</v>
      </c>
      <c r="T12" s="17">
        <v>0.168308665169775</v>
      </c>
      <c r="U12" s="18">
        <v>8.1677103185406885E-4</v>
      </c>
      <c r="V12" s="30">
        <v>-1</v>
      </c>
    </row>
    <row r="13" spans="2:22" ht="14.55" customHeight="1" thickBot="1">
      <c r="B13" s="10">
        <v>3</v>
      </c>
      <c r="C13" s="11" t="s">
        <v>16</v>
      </c>
      <c r="D13" s="12">
        <v>932</v>
      </c>
      <c r="E13" s="13">
        <v>0.1541005291005291</v>
      </c>
      <c r="F13" s="12">
        <v>868</v>
      </c>
      <c r="G13" s="13">
        <v>0.15684857246114925</v>
      </c>
      <c r="H13" s="14">
        <v>7.3732718894009119E-2</v>
      </c>
      <c r="I13" s="29">
        <v>-1</v>
      </c>
      <c r="J13" s="12">
        <v>978</v>
      </c>
      <c r="K13" s="14">
        <v>-4.7034764826175857E-2</v>
      </c>
      <c r="L13" s="29">
        <v>-1</v>
      </c>
      <c r="M13" s="68"/>
      <c r="O13" s="10">
        <v>3</v>
      </c>
      <c r="P13" s="11" t="s">
        <v>16</v>
      </c>
      <c r="Q13" s="12">
        <v>3674</v>
      </c>
      <c r="R13" s="13">
        <v>0.15206324241546293</v>
      </c>
      <c r="S13" s="12">
        <v>3597</v>
      </c>
      <c r="T13" s="13">
        <v>0.16482610090271732</v>
      </c>
      <c r="U13" s="14">
        <v>2.1406727828746197E-2</v>
      </c>
      <c r="V13" s="29">
        <v>-1</v>
      </c>
    </row>
    <row r="14" spans="2:22" ht="14.55" customHeight="1" thickBot="1">
      <c r="B14" s="69">
        <v>4</v>
      </c>
      <c r="C14" s="15" t="s">
        <v>13</v>
      </c>
      <c r="D14" s="16">
        <v>670</v>
      </c>
      <c r="E14" s="17">
        <v>0.11078042328042328</v>
      </c>
      <c r="F14" s="16">
        <v>477</v>
      </c>
      <c r="G14" s="17">
        <v>8.619443440549332E-2</v>
      </c>
      <c r="H14" s="18">
        <v>0.40461215932914052</v>
      </c>
      <c r="I14" s="30">
        <v>1</v>
      </c>
      <c r="J14" s="16">
        <v>831</v>
      </c>
      <c r="K14" s="18">
        <v>-0.19374247894103491</v>
      </c>
      <c r="L14" s="30">
        <v>1</v>
      </c>
      <c r="M14" s="68"/>
      <c r="O14" s="69">
        <v>4</v>
      </c>
      <c r="P14" s="15" t="s">
        <v>17</v>
      </c>
      <c r="Q14" s="16">
        <v>2793</v>
      </c>
      <c r="R14" s="17">
        <v>0.11559951988742188</v>
      </c>
      <c r="S14" s="16">
        <v>2417</v>
      </c>
      <c r="T14" s="17">
        <v>0.11075470833524263</v>
      </c>
      <c r="U14" s="18">
        <v>0.15556474968969791</v>
      </c>
      <c r="V14" s="30">
        <v>0</v>
      </c>
    </row>
    <row r="15" spans="2:22" ht="14.55" customHeight="1" thickBot="1">
      <c r="B15" s="10">
        <v>5</v>
      </c>
      <c r="C15" s="11" t="s">
        <v>17</v>
      </c>
      <c r="D15" s="12">
        <v>615</v>
      </c>
      <c r="E15" s="13">
        <v>0.10168650793650794</v>
      </c>
      <c r="F15" s="12">
        <v>565</v>
      </c>
      <c r="G15" s="13">
        <v>0.10209613299602457</v>
      </c>
      <c r="H15" s="14">
        <v>8.8495575221238854E-2</v>
      </c>
      <c r="I15" s="29">
        <v>-1</v>
      </c>
      <c r="J15" s="12">
        <v>949</v>
      </c>
      <c r="K15" s="14">
        <v>-0.35194942044257116</v>
      </c>
      <c r="L15" s="29">
        <v>-2</v>
      </c>
      <c r="M15" s="68"/>
      <c r="O15" s="10">
        <v>5</v>
      </c>
      <c r="P15" s="11" t="s">
        <v>13</v>
      </c>
      <c r="Q15" s="12">
        <v>2670</v>
      </c>
      <c r="R15" s="13">
        <v>0.11050867099871695</v>
      </c>
      <c r="S15" s="12">
        <v>2148</v>
      </c>
      <c r="T15" s="13">
        <v>9.8428263758420009E-2</v>
      </c>
      <c r="U15" s="14">
        <v>0.24301675977653625</v>
      </c>
      <c r="V15" s="29">
        <v>0</v>
      </c>
    </row>
    <row r="16" spans="2:22" ht="14.55" customHeight="1" thickBot="1">
      <c r="B16" s="69">
        <v>6</v>
      </c>
      <c r="C16" s="15" t="s">
        <v>9</v>
      </c>
      <c r="D16" s="16">
        <v>439</v>
      </c>
      <c r="E16" s="17">
        <v>7.2585978835978837E-2</v>
      </c>
      <c r="F16" s="16">
        <v>376</v>
      </c>
      <c r="G16" s="17">
        <v>6.7943621250451752E-2</v>
      </c>
      <c r="H16" s="18">
        <v>0.16755319148936176</v>
      </c>
      <c r="I16" s="30">
        <v>1</v>
      </c>
      <c r="J16" s="16">
        <v>528</v>
      </c>
      <c r="K16" s="18">
        <v>-0.16856060606060608</v>
      </c>
      <c r="L16" s="30">
        <v>0</v>
      </c>
      <c r="M16" s="68"/>
      <c r="O16" s="69">
        <v>6</v>
      </c>
      <c r="P16" s="15" t="s">
        <v>9</v>
      </c>
      <c r="Q16" s="16">
        <v>1616</v>
      </c>
      <c r="R16" s="17">
        <v>6.6884648814204709E-2</v>
      </c>
      <c r="S16" s="16">
        <v>1752</v>
      </c>
      <c r="T16" s="17">
        <v>8.0282270998487837E-2</v>
      </c>
      <c r="U16" s="18">
        <v>-7.7625570776255759E-2</v>
      </c>
      <c r="V16" s="30">
        <v>0</v>
      </c>
    </row>
    <row r="17" spans="2:22" ht="14.55" customHeight="1" thickBot="1">
      <c r="B17" s="10">
        <v>7</v>
      </c>
      <c r="C17" s="11" t="s">
        <v>12</v>
      </c>
      <c r="D17" s="12">
        <v>365</v>
      </c>
      <c r="E17" s="13">
        <v>6.0350529100529099E-2</v>
      </c>
      <c r="F17" s="12">
        <v>407</v>
      </c>
      <c r="G17" s="13">
        <v>7.3545355981207081E-2</v>
      </c>
      <c r="H17" s="14">
        <v>-0.10319410319410316</v>
      </c>
      <c r="I17" s="29">
        <v>-1</v>
      </c>
      <c r="J17" s="12">
        <v>394</v>
      </c>
      <c r="K17" s="14">
        <v>-7.3604060913705638E-2</v>
      </c>
      <c r="L17" s="29">
        <v>0</v>
      </c>
      <c r="M17" s="68"/>
      <c r="O17" s="10">
        <v>7</v>
      </c>
      <c r="P17" s="11" t="s">
        <v>12</v>
      </c>
      <c r="Q17" s="12">
        <v>1156</v>
      </c>
      <c r="R17" s="13">
        <v>4.7845701750755351E-2</v>
      </c>
      <c r="S17" s="12">
        <v>1288</v>
      </c>
      <c r="T17" s="13">
        <v>5.9020299683819825E-2</v>
      </c>
      <c r="U17" s="14">
        <v>-0.10248447204968947</v>
      </c>
      <c r="V17" s="29">
        <v>0</v>
      </c>
    </row>
    <row r="18" spans="2:22" ht="14.55" customHeight="1" thickBot="1">
      <c r="B18" s="69">
        <v>8</v>
      </c>
      <c r="C18" s="15" t="s">
        <v>18</v>
      </c>
      <c r="D18" s="16">
        <v>218</v>
      </c>
      <c r="E18" s="17">
        <v>3.6044973544973546E-2</v>
      </c>
      <c r="F18" s="16">
        <v>246</v>
      </c>
      <c r="G18" s="17">
        <v>4.4452475605348755E-2</v>
      </c>
      <c r="H18" s="18">
        <v>-0.11382113821138207</v>
      </c>
      <c r="I18" s="30">
        <v>0</v>
      </c>
      <c r="J18" s="16">
        <v>343</v>
      </c>
      <c r="K18" s="18">
        <v>-0.36443148688046645</v>
      </c>
      <c r="L18" s="30">
        <v>0</v>
      </c>
      <c r="M18" s="68"/>
      <c r="O18" s="69">
        <v>8</v>
      </c>
      <c r="P18" s="15" t="s">
        <v>18</v>
      </c>
      <c r="Q18" s="16">
        <v>1122</v>
      </c>
      <c r="R18" s="17">
        <v>4.6438475228674309E-2</v>
      </c>
      <c r="S18" s="16">
        <v>1149</v>
      </c>
      <c r="T18" s="17">
        <v>5.2650872932227463E-2</v>
      </c>
      <c r="U18" s="18">
        <v>-2.3498694516971286E-2</v>
      </c>
      <c r="V18" s="30">
        <v>0</v>
      </c>
    </row>
    <row r="19" spans="2:22" ht="14.55" customHeight="1" thickBot="1">
      <c r="B19" s="10">
        <v>9</v>
      </c>
      <c r="C19" s="11" t="s">
        <v>15</v>
      </c>
      <c r="D19" s="12">
        <v>163</v>
      </c>
      <c r="E19" s="13">
        <v>2.6951058201058201E-2</v>
      </c>
      <c r="F19" s="12">
        <v>177</v>
      </c>
      <c r="G19" s="13">
        <v>3.1984098301409469E-2</v>
      </c>
      <c r="H19" s="14">
        <v>-7.9096045197740161E-2</v>
      </c>
      <c r="I19" s="29">
        <v>0</v>
      </c>
      <c r="J19" s="12">
        <v>221</v>
      </c>
      <c r="K19" s="14">
        <v>-0.26244343891402711</v>
      </c>
      <c r="L19" s="29">
        <v>1</v>
      </c>
      <c r="M19" s="68"/>
      <c r="O19" s="10">
        <v>9</v>
      </c>
      <c r="P19" s="11" t="s">
        <v>15</v>
      </c>
      <c r="Q19" s="12">
        <v>681</v>
      </c>
      <c r="R19" s="13">
        <v>2.8185919456976117E-2</v>
      </c>
      <c r="S19" s="12">
        <v>689</v>
      </c>
      <c r="T19" s="13">
        <v>3.1572194473720387E-2</v>
      </c>
      <c r="U19" s="14">
        <v>-1.1611030478954953E-2</v>
      </c>
      <c r="V19" s="29">
        <v>0</v>
      </c>
    </row>
    <row r="20" spans="2:22" ht="14.55" customHeight="1" thickBot="1">
      <c r="B20" s="69">
        <v>10</v>
      </c>
      <c r="C20" s="15" t="s">
        <v>14</v>
      </c>
      <c r="D20" s="16">
        <v>135</v>
      </c>
      <c r="E20" s="17">
        <v>2.2321428571428572E-2</v>
      </c>
      <c r="F20" s="16">
        <v>125</v>
      </c>
      <c r="G20" s="17">
        <v>2.258764004336827E-2</v>
      </c>
      <c r="H20" s="18">
        <v>8.0000000000000071E-2</v>
      </c>
      <c r="I20" s="30">
        <v>0</v>
      </c>
      <c r="J20" s="16">
        <v>263</v>
      </c>
      <c r="K20" s="18">
        <v>-0.48669201520912553</v>
      </c>
      <c r="L20" s="30">
        <v>-1</v>
      </c>
      <c r="M20" s="68"/>
      <c r="O20" s="69">
        <v>10</v>
      </c>
      <c r="P20" s="15" t="s">
        <v>14</v>
      </c>
      <c r="Q20" s="16">
        <v>680</v>
      </c>
      <c r="R20" s="17">
        <v>2.8144530441620793E-2</v>
      </c>
      <c r="S20" s="16">
        <v>620</v>
      </c>
      <c r="T20" s="17">
        <v>2.8410392704944325E-2</v>
      </c>
      <c r="U20" s="18">
        <v>9.6774193548387011E-2</v>
      </c>
      <c r="V20" s="30">
        <v>0</v>
      </c>
    </row>
    <row r="21" spans="2:22" ht="14.55" customHeight="1" thickBot="1">
      <c r="B21" s="10">
        <v>11</v>
      </c>
      <c r="C21" s="11" t="s">
        <v>81</v>
      </c>
      <c r="D21" s="12">
        <v>120</v>
      </c>
      <c r="E21" s="13">
        <v>1.984126984126984E-2</v>
      </c>
      <c r="F21" s="12">
        <v>0</v>
      </c>
      <c r="G21" s="13">
        <v>0</v>
      </c>
      <c r="H21" s="14"/>
      <c r="I21" s="29"/>
      <c r="J21" s="12">
        <v>79</v>
      </c>
      <c r="K21" s="14">
        <v>0.518987341772152</v>
      </c>
      <c r="L21" s="29">
        <v>1</v>
      </c>
      <c r="M21" s="68"/>
      <c r="O21" s="10">
        <v>11</v>
      </c>
      <c r="P21" s="11" t="s">
        <v>4</v>
      </c>
      <c r="Q21" s="12">
        <v>337</v>
      </c>
      <c r="R21" s="13">
        <v>1.3948098174744423E-2</v>
      </c>
      <c r="S21" s="12">
        <v>327</v>
      </c>
      <c r="T21" s="13">
        <v>1.498419099115612E-2</v>
      </c>
      <c r="U21" s="14">
        <v>3.0581039755351647E-2</v>
      </c>
      <c r="V21" s="29">
        <v>0</v>
      </c>
    </row>
    <row r="22" spans="2:22" ht="14.55" customHeight="1" thickBot="1">
      <c r="B22" s="69">
        <v>12</v>
      </c>
      <c r="C22" s="15" t="s">
        <v>70</v>
      </c>
      <c r="D22" s="16">
        <v>75</v>
      </c>
      <c r="E22" s="17">
        <v>1.240079365079365E-2</v>
      </c>
      <c r="F22" s="16">
        <v>13</v>
      </c>
      <c r="G22" s="17">
        <v>2.3491145645102999E-3</v>
      </c>
      <c r="H22" s="18">
        <v>4.7692307692307692</v>
      </c>
      <c r="I22" s="30">
        <v>5</v>
      </c>
      <c r="J22" s="16">
        <v>70</v>
      </c>
      <c r="K22" s="18">
        <v>7.1428571428571397E-2</v>
      </c>
      <c r="L22" s="30">
        <v>1</v>
      </c>
      <c r="M22" s="68"/>
      <c r="O22" s="69">
        <v>12</v>
      </c>
      <c r="P22" s="15" t="s">
        <v>81</v>
      </c>
      <c r="Q22" s="16">
        <v>279</v>
      </c>
      <c r="R22" s="17">
        <v>1.1547535284135591E-2</v>
      </c>
      <c r="S22" s="16">
        <v>1</v>
      </c>
      <c r="T22" s="17">
        <v>4.5823214040232781E-5</v>
      </c>
      <c r="U22" s="18">
        <v>278</v>
      </c>
      <c r="V22" s="30">
        <v>51</v>
      </c>
    </row>
    <row r="23" spans="2:22" ht="14.55" customHeight="1" thickBot="1">
      <c r="B23" s="10">
        <v>13</v>
      </c>
      <c r="C23" s="11" t="s">
        <v>76</v>
      </c>
      <c r="D23" s="12">
        <v>45</v>
      </c>
      <c r="E23" s="13">
        <v>7.4404761904761901E-3</v>
      </c>
      <c r="F23" s="12">
        <v>25</v>
      </c>
      <c r="G23" s="13">
        <v>4.5175280086736536E-3</v>
      </c>
      <c r="H23" s="14">
        <v>0.8</v>
      </c>
      <c r="I23" s="29">
        <v>1</v>
      </c>
      <c r="J23" s="12">
        <v>24</v>
      </c>
      <c r="K23" s="14">
        <v>0.875</v>
      </c>
      <c r="L23" s="29">
        <v>4</v>
      </c>
      <c r="M23" s="68"/>
      <c r="O23" s="10">
        <v>13</v>
      </c>
      <c r="P23" s="11" t="s">
        <v>70</v>
      </c>
      <c r="Q23" s="12">
        <v>259</v>
      </c>
      <c r="R23" s="13">
        <v>1.0719754977029096E-2</v>
      </c>
      <c r="S23" s="12">
        <v>52</v>
      </c>
      <c r="T23" s="13">
        <v>2.3828071300921049E-3</v>
      </c>
      <c r="U23" s="14">
        <v>3.9807692307692308</v>
      </c>
      <c r="V23" s="29">
        <v>3</v>
      </c>
    </row>
    <row r="24" spans="2:22" ht="14.55" customHeight="1" thickBot="1">
      <c r="B24" s="69">
        <v>14</v>
      </c>
      <c r="C24" s="15" t="s">
        <v>4</v>
      </c>
      <c r="D24" s="16">
        <v>42</v>
      </c>
      <c r="E24" s="17">
        <v>6.9444444444444441E-3</v>
      </c>
      <c r="F24" s="16">
        <v>125</v>
      </c>
      <c r="G24" s="17">
        <v>2.258764004336827E-2</v>
      </c>
      <c r="H24" s="18">
        <v>-0.66399999999999992</v>
      </c>
      <c r="I24" s="30">
        <v>-4</v>
      </c>
      <c r="J24" s="16">
        <v>99</v>
      </c>
      <c r="K24" s="18">
        <v>-0.57575757575757569</v>
      </c>
      <c r="L24" s="30">
        <v>-3</v>
      </c>
      <c r="M24" s="68"/>
      <c r="O24" s="69">
        <v>14</v>
      </c>
      <c r="P24" s="15" t="s">
        <v>83</v>
      </c>
      <c r="Q24" s="16">
        <v>105</v>
      </c>
      <c r="R24" s="17">
        <v>4.3458466123090927E-3</v>
      </c>
      <c r="S24" s="16">
        <v>38</v>
      </c>
      <c r="T24" s="17">
        <v>1.7412821335288458E-3</v>
      </c>
      <c r="U24" s="18">
        <v>1.763157894736842</v>
      </c>
      <c r="V24" s="30">
        <v>6</v>
      </c>
    </row>
    <row r="25" spans="2:22" ht="14.55" customHeight="1" thickBot="1">
      <c r="B25" s="10">
        <v>15</v>
      </c>
      <c r="C25" s="11" t="s">
        <v>114</v>
      </c>
      <c r="D25" s="12">
        <v>30</v>
      </c>
      <c r="E25" s="13">
        <v>4.96031746031746E-3</v>
      </c>
      <c r="F25" s="12">
        <v>2</v>
      </c>
      <c r="G25" s="13">
        <v>3.6140224069389231E-4</v>
      </c>
      <c r="H25" s="14">
        <v>14</v>
      </c>
      <c r="I25" s="29">
        <v>25</v>
      </c>
      <c r="J25" s="12">
        <v>6</v>
      </c>
      <c r="K25" s="14">
        <v>4</v>
      </c>
      <c r="L25" s="29">
        <v>8</v>
      </c>
      <c r="M25" s="68"/>
      <c r="O25" s="10">
        <v>15</v>
      </c>
      <c r="P25" s="11" t="s">
        <v>76</v>
      </c>
      <c r="Q25" s="12">
        <v>97</v>
      </c>
      <c r="R25" s="13">
        <v>4.0147344894664958E-3</v>
      </c>
      <c r="S25" s="12">
        <v>110</v>
      </c>
      <c r="T25" s="13">
        <v>5.0405535444256059E-3</v>
      </c>
      <c r="U25" s="14">
        <v>-0.11818181818181817</v>
      </c>
      <c r="V25" s="29">
        <v>-3</v>
      </c>
    </row>
    <row r="26" spans="2:22" ht="14.55" customHeight="1" thickBot="1">
      <c r="B26" s="69">
        <v>16</v>
      </c>
      <c r="C26" s="15" t="s">
        <v>77</v>
      </c>
      <c r="D26" s="16">
        <v>23</v>
      </c>
      <c r="E26" s="17">
        <v>3.8029100529100527E-3</v>
      </c>
      <c r="F26" s="16">
        <v>28</v>
      </c>
      <c r="G26" s="17">
        <v>5.0596313697144919E-3</v>
      </c>
      <c r="H26" s="18">
        <v>-0.1785714285714286</v>
      </c>
      <c r="I26" s="30">
        <v>-4</v>
      </c>
      <c r="J26" s="16">
        <v>25</v>
      </c>
      <c r="K26" s="18">
        <v>-7.999999999999996E-2</v>
      </c>
      <c r="L26" s="30">
        <v>0</v>
      </c>
      <c r="M26" s="68"/>
      <c r="O26" s="69">
        <v>16</v>
      </c>
      <c r="P26" s="15" t="s">
        <v>64</v>
      </c>
      <c r="Q26" s="16">
        <v>80</v>
      </c>
      <c r="R26" s="17">
        <v>3.3111212284259758E-3</v>
      </c>
      <c r="S26" s="16">
        <v>100</v>
      </c>
      <c r="T26" s="17">
        <v>4.5823214040232778E-3</v>
      </c>
      <c r="U26" s="18">
        <v>-0.19999999999999996</v>
      </c>
      <c r="V26" s="30">
        <v>-3</v>
      </c>
    </row>
    <row r="27" spans="2:22" ht="14.55" customHeight="1" thickBot="1">
      <c r="B27" s="10">
        <v>17</v>
      </c>
      <c r="C27" s="11" t="s">
        <v>85</v>
      </c>
      <c r="D27" s="12">
        <v>21</v>
      </c>
      <c r="E27" s="13">
        <v>3.472222222222222E-3</v>
      </c>
      <c r="F27" s="12">
        <v>12</v>
      </c>
      <c r="G27" s="13">
        <v>2.1684134441633538E-3</v>
      </c>
      <c r="H27" s="14">
        <v>0.75</v>
      </c>
      <c r="I27" s="29">
        <v>2</v>
      </c>
      <c r="J27" s="12">
        <v>18</v>
      </c>
      <c r="K27" s="14">
        <v>0.16666666666666674</v>
      </c>
      <c r="L27" s="29">
        <v>1</v>
      </c>
      <c r="M27" s="68"/>
      <c r="O27" s="10">
        <v>17</v>
      </c>
      <c r="P27" s="11" t="s">
        <v>82</v>
      </c>
      <c r="Q27" s="12">
        <v>78</v>
      </c>
      <c r="R27" s="13">
        <v>3.2283431977153262E-3</v>
      </c>
      <c r="S27" s="12">
        <v>3</v>
      </c>
      <c r="T27" s="13">
        <v>1.3746964212069834E-4</v>
      </c>
      <c r="U27" s="14">
        <v>25</v>
      </c>
      <c r="V27" s="29">
        <v>33</v>
      </c>
    </row>
    <row r="28" spans="2:22" ht="14.55" customHeight="1" thickBot="1">
      <c r="B28" s="69">
        <v>18</v>
      </c>
      <c r="C28" s="15" t="s">
        <v>84</v>
      </c>
      <c r="D28" s="16">
        <v>18</v>
      </c>
      <c r="E28" s="17">
        <v>2.976190476190476E-3</v>
      </c>
      <c r="F28" s="16">
        <v>10</v>
      </c>
      <c r="G28" s="17">
        <v>1.8070112034694614E-3</v>
      </c>
      <c r="H28" s="18">
        <v>0.8</v>
      </c>
      <c r="I28" s="30">
        <v>3</v>
      </c>
      <c r="J28" s="16">
        <v>17</v>
      </c>
      <c r="K28" s="18">
        <v>5.8823529411764719E-2</v>
      </c>
      <c r="L28" s="30">
        <v>1</v>
      </c>
      <c r="M28" s="68"/>
      <c r="O28" s="69"/>
      <c r="P28" s="15" t="s">
        <v>77</v>
      </c>
      <c r="Q28" s="16">
        <v>78</v>
      </c>
      <c r="R28" s="17">
        <v>3.2283431977153262E-3</v>
      </c>
      <c r="S28" s="16">
        <v>63</v>
      </c>
      <c r="T28" s="17">
        <v>2.8868624845346655E-3</v>
      </c>
      <c r="U28" s="18">
        <v>0.23809523809523814</v>
      </c>
      <c r="V28" s="30">
        <v>-2</v>
      </c>
    </row>
    <row r="29" spans="2:22" ht="14.55" customHeight="1" thickBot="1">
      <c r="B29" s="10">
        <v>19</v>
      </c>
      <c r="C29" s="11" t="s">
        <v>83</v>
      </c>
      <c r="D29" s="12">
        <v>15</v>
      </c>
      <c r="E29" s="13">
        <v>2.48015873015873E-3</v>
      </c>
      <c r="F29" s="12">
        <v>12</v>
      </c>
      <c r="G29" s="13">
        <v>2.1684134441633538E-3</v>
      </c>
      <c r="H29" s="14">
        <v>0.25</v>
      </c>
      <c r="I29" s="29">
        <v>0</v>
      </c>
      <c r="J29" s="12">
        <v>55</v>
      </c>
      <c r="K29" s="14">
        <v>-0.72727272727272729</v>
      </c>
      <c r="L29" s="29">
        <v>-5</v>
      </c>
      <c r="M29" s="68"/>
      <c r="O29" s="10">
        <v>19</v>
      </c>
      <c r="P29" s="11" t="s">
        <v>114</v>
      </c>
      <c r="Q29" s="12">
        <v>66</v>
      </c>
      <c r="R29" s="13">
        <v>2.7316750134514299E-3</v>
      </c>
      <c r="S29" s="12">
        <v>5</v>
      </c>
      <c r="T29" s="13">
        <v>2.2911607020116391E-4</v>
      </c>
      <c r="U29" s="14">
        <v>12.2</v>
      </c>
      <c r="V29" s="29">
        <v>21</v>
      </c>
    </row>
    <row r="30" spans="2:22" ht="14.55" customHeight="1" thickBot="1">
      <c r="B30" s="69">
        <v>20</v>
      </c>
      <c r="C30" s="15" t="s">
        <v>101</v>
      </c>
      <c r="D30" s="16">
        <v>14</v>
      </c>
      <c r="E30" s="17">
        <v>2.3148148148148147E-3</v>
      </c>
      <c r="F30" s="16">
        <v>14</v>
      </c>
      <c r="G30" s="17">
        <v>2.5298156848572459E-3</v>
      </c>
      <c r="H30" s="18">
        <v>0</v>
      </c>
      <c r="I30" s="30">
        <v>-4</v>
      </c>
      <c r="J30" s="16">
        <v>13</v>
      </c>
      <c r="K30" s="18">
        <v>7.6923076923076872E-2</v>
      </c>
      <c r="L30" s="30">
        <v>0</v>
      </c>
      <c r="M30" s="68"/>
      <c r="O30" s="69">
        <v>20</v>
      </c>
      <c r="P30" s="15" t="s">
        <v>85</v>
      </c>
      <c r="Q30" s="16">
        <v>58</v>
      </c>
      <c r="R30" s="17">
        <v>2.4005628906088325E-3</v>
      </c>
      <c r="S30" s="16">
        <v>40</v>
      </c>
      <c r="T30" s="17">
        <v>1.8329285616093113E-3</v>
      </c>
      <c r="U30" s="18">
        <v>0.44999999999999996</v>
      </c>
      <c r="V30" s="30">
        <v>-1</v>
      </c>
    </row>
    <row r="31" spans="2:22" ht="15" thickBot="1">
      <c r="B31" s="102" t="s">
        <v>67</v>
      </c>
      <c r="C31" s="103"/>
      <c r="D31" s="20">
        <f>SUM(D11:D30)</f>
        <v>5934</v>
      </c>
      <c r="E31" s="21">
        <f>D31/D33</f>
        <v>0.98115079365079361</v>
      </c>
      <c r="F31" s="20">
        <f>SUM(F11:F30)</f>
        <v>5364</v>
      </c>
      <c r="G31" s="21">
        <f>F31/F33</f>
        <v>0.96928080954101914</v>
      </c>
      <c r="H31" s="22">
        <f>D31/F31-1</f>
        <v>0.10626398210290833</v>
      </c>
      <c r="I31" s="31"/>
      <c r="J31" s="20">
        <f>SUM(J11:J30)</f>
        <v>7100</v>
      </c>
      <c r="K31" s="21">
        <f>E31/J31-1</f>
        <v>-0.99986180974737315</v>
      </c>
      <c r="L31" s="20"/>
      <c r="M31" s="68"/>
      <c r="O31" s="102" t="s">
        <v>67</v>
      </c>
      <c r="P31" s="103"/>
      <c r="Q31" s="20">
        <f>SUM(Q11:Q30)</f>
        <v>23727</v>
      </c>
      <c r="R31" s="21">
        <f>Q31/Q33</f>
        <v>0.98203716733578905</v>
      </c>
      <c r="S31" s="20">
        <f>SUM(S11:S30)</f>
        <v>21339</v>
      </c>
      <c r="T31" s="21">
        <f>S31/S33</f>
        <v>0.97782156440452739</v>
      </c>
      <c r="U31" s="22">
        <f>Q31/S31-1</f>
        <v>0.11190777449739908</v>
      </c>
      <c r="V31" s="31"/>
    </row>
    <row r="32" spans="2:22" ht="15" thickBot="1">
      <c r="B32" s="102" t="s">
        <v>29</v>
      </c>
      <c r="C32" s="103"/>
      <c r="D32" s="20">
        <f>D33-SUM(D11:D30)</f>
        <v>114</v>
      </c>
      <c r="E32" s="21">
        <f>D32/D33</f>
        <v>1.8849206349206348E-2</v>
      </c>
      <c r="F32" s="20">
        <f>F33-SUM(F11:F30)</f>
        <v>170</v>
      </c>
      <c r="G32" s="21">
        <f>F32/F33</f>
        <v>3.0719190458980847E-2</v>
      </c>
      <c r="H32" s="22">
        <f>D32/F32-1</f>
        <v>-0.3294117647058824</v>
      </c>
      <c r="I32" s="31"/>
      <c r="J32" s="20">
        <f>J33-SUM(J11:J30)</f>
        <v>112</v>
      </c>
      <c r="K32" s="21">
        <f>E32/J32-1</f>
        <v>-0.99983170351473927</v>
      </c>
      <c r="L32" s="20"/>
      <c r="M32" s="68"/>
      <c r="O32" s="102" t="s">
        <v>29</v>
      </c>
      <c r="P32" s="103"/>
      <c r="Q32" s="20">
        <f>Q33-SUM(Q11:Q30)</f>
        <v>434</v>
      </c>
      <c r="R32" s="21">
        <f>Q32/Q33</f>
        <v>1.7962832664210917E-2</v>
      </c>
      <c r="S32" s="20">
        <f>S33-SUM(S11:S30)</f>
        <v>484</v>
      </c>
      <c r="T32" s="21">
        <f>S32/S33</f>
        <v>2.2178435595472668E-2</v>
      </c>
      <c r="U32" s="22">
        <f>Q32/S32-1</f>
        <v>-0.10330578512396693</v>
      </c>
      <c r="V32" s="32"/>
    </row>
    <row r="33" spans="2:22" ht="15" thickBot="1">
      <c r="B33" s="100" t="s">
        <v>51</v>
      </c>
      <c r="C33" s="101"/>
      <c r="D33" s="23">
        <v>6048</v>
      </c>
      <c r="E33" s="24">
        <v>1</v>
      </c>
      <c r="F33" s="23">
        <v>5534</v>
      </c>
      <c r="G33" s="24">
        <v>1</v>
      </c>
      <c r="H33" s="25">
        <v>9.2880375858330311E-2</v>
      </c>
      <c r="I33" s="34"/>
      <c r="J33" s="23">
        <v>7212</v>
      </c>
      <c r="K33" s="25">
        <v>-0.16139767054908483</v>
      </c>
      <c r="L33" s="23"/>
      <c r="M33" s="68"/>
      <c r="N33" s="28"/>
      <c r="O33" s="100" t="s">
        <v>51</v>
      </c>
      <c r="P33" s="101"/>
      <c r="Q33" s="23">
        <v>24161</v>
      </c>
      <c r="R33" s="24">
        <v>1</v>
      </c>
      <c r="S33" s="23">
        <v>21823</v>
      </c>
      <c r="T33" s="24">
        <v>1</v>
      </c>
      <c r="U33" s="25">
        <v>0.10713467442606417</v>
      </c>
      <c r="V33" s="34"/>
    </row>
    <row r="34" spans="2:22" ht="14.4">
      <c r="B34" s="70" t="s">
        <v>56</v>
      </c>
      <c r="M34" s="68"/>
      <c r="O34" s="70" t="s">
        <v>56</v>
      </c>
    </row>
    <row r="35" spans="2:22" ht="14.4">
      <c r="B35" s="71" t="s">
        <v>57</v>
      </c>
      <c r="M35" s="68"/>
      <c r="O35" s="71" t="s">
        <v>57</v>
      </c>
    </row>
    <row r="36" spans="2:22">
      <c r="B36" s="27"/>
    </row>
    <row r="37" spans="2:22">
      <c r="B37" s="72"/>
    </row>
    <row r="38" spans="2:22" ht="15" customHeight="1">
      <c r="B38" s="94" t="s">
        <v>115</v>
      </c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26"/>
      <c r="O38" s="94" t="s">
        <v>86</v>
      </c>
      <c r="P38" s="94"/>
      <c r="Q38" s="94"/>
      <c r="R38" s="94"/>
      <c r="S38" s="94"/>
      <c r="T38" s="94"/>
      <c r="U38" s="94"/>
      <c r="V38" s="94"/>
    </row>
    <row r="39" spans="2:22" ht="15" customHeight="1">
      <c r="B39" s="95" t="s">
        <v>116</v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26"/>
      <c r="O39" s="95" t="s">
        <v>87</v>
      </c>
      <c r="P39" s="95"/>
      <c r="Q39" s="95"/>
      <c r="R39" s="95"/>
      <c r="S39" s="95"/>
      <c r="T39" s="95"/>
      <c r="U39" s="95"/>
      <c r="V39" s="95"/>
    </row>
    <row r="40" spans="2:22" ht="15" customHeight="1" thickBot="1">
      <c r="B40" s="90"/>
      <c r="C40" s="90"/>
      <c r="D40" s="90"/>
      <c r="E40" s="90"/>
      <c r="F40" s="90"/>
      <c r="G40" s="90"/>
      <c r="H40" s="90"/>
      <c r="I40" s="90"/>
      <c r="J40" s="90"/>
      <c r="K40" s="28"/>
      <c r="L40" s="91" t="s">
        <v>73</v>
      </c>
      <c r="O40" s="90"/>
      <c r="P40" s="90"/>
      <c r="Q40" s="90"/>
      <c r="R40" s="90"/>
      <c r="S40" s="90"/>
      <c r="T40" s="90"/>
      <c r="U40" s="90"/>
      <c r="V40" s="91" t="s">
        <v>73</v>
      </c>
    </row>
    <row r="41" spans="2:22">
      <c r="B41" s="116" t="s">
        <v>0</v>
      </c>
      <c r="C41" s="118" t="s">
        <v>45</v>
      </c>
      <c r="D41" s="120" t="s">
        <v>102</v>
      </c>
      <c r="E41" s="121"/>
      <c r="F41" s="121"/>
      <c r="G41" s="121"/>
      <c r="H41" s="121"/>
      <c r="I41" s="128"/>
      <c r="J41" s="120" t="s">
        <v>98</v>
      </c>
      <c r="K41" s="121"/>
      <c r="L41" s="128"/>
      <c r="O41" s="116" t="s">
        <v>0</v>
      </c>
      <c r="P41" s="118" t="s">
        <v>45</v>
      </c>
      <c r="Q41" s="120" t="s">
        <v>111</v>
      </c>
      <c r="R41" s="121"/>
      <c r="S41" s="121"/>
      <c r="T41" s="121"/>
      <c r="U41" s="121"/>
      <c r="V41" s="128"/>
    </row>
    <row r="42" spans="2:22" ht="15" customHeight="1" thickBot="1">
      <c r="B42" s="117"/>
      <c r="C42" s="119"/>
      <c r="D42" s="96" t="s">
        <v>103</v>
      </c>
      <c r="E42" s="97"/>
      <c r="F42" s="97"/>
      <c r="G42" s="97"/>
      <c r="H42" s="97"/>
      <c r="I42" s="129"/>
      <c r="J42" s="96" t="s">
        <v>99</v>
      </c>
      <c r="K42" s="97"/>
      <c r="L42" s="129"/>
      <c r="O42" s="117"/>
      <c r="P42" s="119"/>
      <c r="Q42" s="96" t="s">
        <v>107</v>
      </c>
      <c r="R42" s="97"/>
      <c r="S42" s="97"/>
      <c r="T42" s="97"/>
      <c r="U42" s="97"/>
      <c r="V42" s="129"/>
    </row>
    <row r="43" spans="2:22" ht="15" customHeight="1">
      <c r="B43" s="117"/>
      <c r="C43" s="119"/>
      <c r="D43" s="112">
        <v>2026</v>
      </c>
      <c r="E43" s="113"/>
      <c r="F43" s="112">
        <v>2025</v>
      </c>
      <c r="G43" s="113"/>
      <c r="H43" s="123" t="s">
        <v>22</v>
      </c>
      <c r="I43" s="123" t="s">
        <v>46</v>
      </c>
      <c r="J43" s="123">
        <v>2026</v>
      </c>
      <c r="K43" s="123" t="s">
        <v>104</v>
      </c>
      <c r="L43" s="135" t="s">
        <v>112</v>
      </c>
      <c r="O43" s="117"/>
      <c r="P43" s="119"/>
      <c r="Q43" s="112">
        <v>2026</v>
      </c>
      <c r="R43" s="113"/>
      <c r="S43" s="112">
        <v>2025</v>
      </c>
      <c r="T43" s="113"/>
      <c r="U43" s="123" t="s">
        <v>22</v>
      </c>
      <c r="V43" s="135" t="s">
        <v>74</v>
      </c>
    </row>
    <row r="44" spans="2:22" ht="14.55" customHeight="1" thickBot="1">
      <c r="B44" s="104" t="s">
        <v>23</v>
      </c>
      <c r="C44" s="106" t="s">
        <v>45</v>
      </c>
      <c r="D44" s="114"/>
      <c r="E44" s="115"/>
      <c r="F44" s="114"/>
      <c r="G44" s="115"/>
      <c r="H44" s="124"/>
      <c r="I44" s="124"/>
      <c r="J44" s="124"/>
      <c r="K44" s="124"/>
      <c r="L44" s="136"/>
      <c r="O44" s="104" t="s">
        <v>23</v>
      </c>
      <c r="P44" s="106" t="s">
        <v>45</v>
      </c>
      <c r="Q44" s="114"/>
      <c r="R44" s="115"/>
      <c r="S44" s="114"/>
      <c r="T44" s="115"/>
      <c r="U44" s="124"/>
      <c r="V44" s="136"/>
    </row>
    <row r="45" spans="2:22" ht="15" customHeight="1">
      <c r="B45" s="104"/>
      <c r="C45" s="106"/>
      <c r="D45" s="4" t="s">
        <v>25</v>
      </c>
      <c r="E45" s="5" t="s">
        <v>2</v>
      </c>
      <c r="F45" s="4" t="s">
        <v>25</v>
      </c>
      <c r="G45" s="5" t="s">
        <v>2</v>
      </c>
      <c r="H45" s="108" t="s">
        <v>26</v>
      </c>
      <c r="I45" s="108" t="s">
        <v>47</v>
      </c>
      <c r="J45" s="108" t="s">
        <v>25</v>
      </c>
      <c r="K45" s="108" t="s">
        <v>105</v>
      </c>
      <c r="L45" s="133" t="s">
        <v>113</v>
      </c>
      <c r="O45" s="104"/>
      <c r="P45" s="106"/>
      <c r="Q45" s="4" t="s">
        <v>25</v>
      </c>
      <c r="R45" s="5" t="s">
        <v>2</v>
      </c>
      <c r="S45" s="4" t="s">
        <v>25</v>
      </c>
      <c r="T45" s="5" t="s">
        <v>2</v>
      </c>
      <c r="U45" s="108" t="s">
        <v>26</v>
      </c>
      <c r="V45" s="133" t="s">
        <v>75</v>
      </c>
    </row>
    <row r="46" spans="2:22" ht="14.25" customHeight="1" thickBot="1">
      <c r="B46" s="105"/>
      <c r="C46" s="107"/>
      <c r="D46" s="7" t="s">
        <v>27</v>
      </c>
      <c r="E46" s="8" t="s">
        <v>28</v>
      </c>
      <c r="F46" s="7" t="s">
        <v>27</v>
      </c>
      <c r="G46" s="8" t="s">
        <v>28</v>
      </c>
      <c r="H46" s="109"/>
      <c r="I46" s="109"/>
      <c r="J46" s="109" t="s">
        <v>27</v>
      </c>
      <c r="K46" s="109"/>
      <c r="L46" s="134"/>
      <c r="O46" s="105"/>
      <c r="P46" s="107"/>
      <c r="Q46" s="7" t="s">
        <v>27</v>
      </c>
      <c r="R46" s="8" t="s">
        <v>28</v>
      </c>
      <c r="S46" s="7" t="s">
        <v>27</v>
      </c>
      <c r="T46" s="8" t="s">
        <v>28</v>
      </c>
      <c r="U46" s="109"/>
      <c r="V46" s="134"/>
    </row>
    <row r="47" spans="2:22" ht="14.4" thickBot="1">
      <c r="B47" s="10">
        <v>1</v>
      </c>
      <c r="C47" s="11" t="s">
        <v>48</v>
      </c>
      <c r="D47" s="12">
        <v>722</v>
      </c>
      <c r="E47" s="13">
        <v>0.11937830687830688</v>
      </c>
      <c r="F47" s="12">
        <v>525</v>
      </c>
      <c r="G47" s="13">
        <v>9.4868088182146731E-2</v>
      </c>
      <c r="H47" s="14">
        <v>0.37523809523809515</v>
      </c>
      <c r="I47" s="29">
        <v>0</v>
      </c>
      <c r="J47" s="12">
        <v>932</v>
      </c>
      <c r="K47" s="14">
        <v>-0.22532188841201717</v>
      </c>
      <c r="L47" s="29">
        <v>0</v>
      </c>
      <c r="O47" s="10">
        <v>1</v>
      </c>
      <c r="P47" s="11" t="s">
        <v>48</v>
      </c>
      <c r="Q47" s="12">
        <v>3059</v>
      </c>
      <c r="R47" s="13">
        <v>0.12660899797193825</v>
      </c>
      <c r="S47" s="12">
        <v>2167</v>
      </c>
      <c r="T47" s="13">
        <v>9.9298904825184442E-2</v>
      </c>
      <c r="U47" s="14">
        <v>0.41162898015689886</v>
      </c>
      <c r="V47" s="29">
        <v>0</v>
      </c>
    </row>
    <row r="48" spans="2:22" ht="14.4" thickBot="1">
      <c r="B48" s="69">
        <v>2</v>
      </c>
      <c r="C48" s="15" t="s">
        <v>61</v>
      </c>
      <c r="D48" s="16">
        <v>529</v>
      </c>
      <c r="E48" s="17">
        <v>8.7466931216931221E-2</v>
      </c>
      <c r="F48" s="16">
        <v>376</v>
      </c>
      <c r="G48" s="17">
        <v>6.7943621250451752E-2</v>
      </c>
      <c r="H48" s="18">
        <v>0.40691489361702127</v>
      </c>
      <c r="I48" s="30">
        <v>2</v>
      </c>
      <c r="J48" s="16">
        <v>604</v>
      </c>
      <c r="K48" s="18">
        <v>-0.1241721854304636</v>
      </c>
      <c r="L48" s="30">
        <v>0</v>
      </c>
      <c r="O48" s="69">
        <v>2</v>
      </c>
      <c r="P48" s="15" t="s">
        <v>61</v>
      </c>
      <c r="Q48" s="16">
        <v>1943</v>
      </c>
      <c r="R48" s="17">
        <v>8.0418856835395888E-2</v>
      </c>
      <c r="S48" s="16">
        <v>1427</v>
      </c>
      <c r="T48" s="17">
        <v>6.5389726435412174E-2</v>
      </c>
      <c r="U48" s="18">
        <v>0.36159775753328671</v>
      </c>
      <c r="V48" s="30">
        <v>0</v>
      </c>
    </row>
    <row r="49" spans="2:22" ht="14.4" thickBot="1">
      <c r="B49" s="10">
        <v>3</v>
      </c>
      <c r="C49" s="11" t="s">
        <v>69</v>
      </c>
      <c r="D49" s="12">
        <v>400</v>
      </c>
      <c r="E49" s="13">
        <v>6.6137566137566134E-2</v>
      </c>
      <c r="F49" s="12">
        <v>285</v>
      </c>
      <c r="G49" s="13">
        <v>5.1499819298879652E-2</v>
      </c>
      <c r="H49" s="14">
        <v>0.40350877192982448</v>
      </c>
      <c r="I49" s="29">
        <v>5</v>
      </c>
      <c r="J49" s="12">
        <v>328</v>
      </c>
      <c r="K49" s="14">
        <v>0.21951219512195119</v>
      </c>
      <c r="L49" s="29">
        <v>4</v>
      </c>
      <c r="O49" s="10">
        <v>3</v>
      </c>
      <c r="P49" s="11" t="s">
        <v>55</v>
      </c>
      <c r="Q49" s="12">
        <v>1564</v>
      </c>
      <c r="R49" s="13">
        <v>6.4732420015727821E-2</v>
      </c>
      <c r="S49" s="12">
        <v>1311</v>
      </c>
      <c r="T49" s="13">
        <v>6.007423360674518E-2</v>
      </c>
      <c r="U49" s="14">
        <v>0.19298245614035081</v>
      </c>
      <c r="V49" s="29">
        <v>2</v>
      </c>
    </row>
    <row r="50" spans="2:22" ht="14.4" thickBot="1">
      <c r="B50" s="69">
        <v>4</v>
      </c>
      <c r="C50" s="15" t="s">
        <v>50</v>
      </c>
      <c r="D50" s="16">
        <v>392</v>
      </c>
      <c r="E50" s="17">
        <v>6.4814814814814811E-2</v>
      </c>
      <c r="F50" s="16">
        <v>319</v>
      </c>
      <c r="G50" s="17">
        <v>5.7643657390675819E-2</v>
      </c>
      <c r="H50" s="18">
        <v>0.2288401253918495</v>
      </c>
      <c r="I50" s="30">
        <v>2</v>
      </c>
      <c r="J50" s="16">
        <v>315</v>
      </c>
      <c r="K50" s="18">
        <v>0.24444444444444446</v>
      </c>
      <c r="L50" s="30">
        <v>4</v>
      </c>
      <c r="O50" s="69">
        <v>4</v>
      </c>
      <c r="P50" s="15" t="s">
        <v>50</v>
      </c>
      <c r="Q50" s="16">
        <v>1305</v>
      </c>
      <c r="R50" s="17">
        <v>5.4012665038698726E-2</v>
      </c>
      <c r="S50" s="16">
        <v>1368</v>
      </c>
      <c r="T50" s="17">
        <v>6.2686156807038443E-2</v>
      </c>
      <c r="U50" s="18">
        <v>-4.6052631578947345E-2</v>
      </c>
      <c r="V50" s="30">
        <v>-1</v>
      </c>
    </row>
    <row r="51" spans="2:22" ht="14.4" thickBot="1">
      <c r="B51" s="10">
        <v>5</v>
      </c>
      <c r="C51" s="11" t="s">
        <v>49</v>
      </c>
      <c r="D51" s="12">
        <v>365</v>
      </c>
      <c r="E51" s="13">
        <v>6.0350529100529099E-2</v>
      </c>
      <c r="F51" s="12">
        <v>407</v>
      </c>
      <c r="G51" s="13">
        <v>7.3545355981207081E-2</v>
      </c>
      <c r="H51" s="14">
        <v>-0.10319410319410316</v>
      </c>
      <c r="I51" s="29">
        <v>-2</v>
      </c>
      <c r="J51" s="12">
        <v>394</v>
      </c>
      <c r="K51" s="14">
        <v>-7.3604060913705638E-2</v>
      </c>
      <c r="L51" s="29">
        <v>0</v>
      </c>
      <c r="O51" s="10">
        <v>5</v>
      </c>
      <c r="P51" s="11" t="s">
        <v>63</v>
      </c>
      <c r="Q51" s="12">
        <v>1288</v>
      </c>
      <c r="R51" s="13">
        <v>5.3309051777658212E-2</v>
      </c>
      <c r="S51" s="12">
        <v>1297</v>
      </c>
      <c r="T51" s="13">
        <v>5.943270861018192E-2</v>
      </c>
      <c r="U51" s="14">
        <v>-6.9390902081727379E-3</v>
      </c>
      <c r="V51" s="29">
        <v>1</v>
      </c>
    </row>
    <row r="52" spans="2:22" ht="14.4" thickBot="1">
      <c r="B52" s="69">
        <v>6</v>
      </c>
      <c r="C52" s="15" t="s">
        <v>53</v>
      </c>
      <c r="D52" s="16">
        <v>297</v>
      </c>
      <c r="E52" s="17">
        <v>4.9107142857142856E-2</v>
      </c>
      <c r="F52" s="16">
        <v>301</v>
      </c>
      <c r="G52" s="17">
        <v>5.439103722443079E-2</v>
      </c>
      <c r="H52" s="18">
        <v>-1.3289036544850474E-2</v>
      </c>
      <c r="I52" s="30">
        <v>1</v>
      </c>
      <c r="J52" s="16">
        <v>407</v>
      </c>
      <c r="K52" s="18">
        <v>-0.27027027027027029</v>
      </c>
      <c r="L52" s="30">
        <v>-2</v>
      </c>
      <c r="O52" s="69">
        <v>6</v>
      </c>
      <c r="P52" s="15" t="s">
        <v>69</v>
      </c>
      <c r="Q52" s="16">
        <v>1283</v>
      </c>
      <c r="R52" s="17">
        <v>5.3102106700881585E-2</v>
      </c>
      <c r="S52" s="16">
        <v>1104</v>
      </c>
      <c r="T52" s="17">
        <v>5.0588828300416992E-2</v>
      </c>
      <c r="U52" s="18">
        <v>0.1621376811594204</v>
      </c>
      <c r="V52" s="30">
        <v>2</v>
      </c>
    </row>
    <row r="53" spans="2:22" ht="14.4" thickBot="1">
      <c r="B53" s="10">
        <v>7</v>
      </c>
      <c r="C53" s="11" t="s">
        <v>63</v>
      </c>
      <c r="D53" s="12">
        <v>292</v>
      </c>
      <c r="E53" s="13">
        <v>4.8280423280423278E-2</v>
      </c>
      <c r="F53" s="12">
        <v>328</v>
      </c>
      <c r="G53" s="13">
        <v>5.9269967473798341E-2</v>
      </c>
      <c r="H53" s="14">
        <v>-0.1097560975609756</v>
      </c>
      <c r="I53" s="29">
        <v>-2</v>
      </c>
      <c r="J53" s="12">
        <v>489</v>
      </c>
      <c r="K53" s="14">
        <v>-0.40286298568507162</v>
      </c>
      <c r="L53" s="29">
        <v>-4</v>
      </c>
      <c r="O53" s="10">
        <v>7</v>
      </c>
      <c r="P53" s="11" t="s">
        <v>53</v>
      </c>
      <c r="Q53" s="12">
        <v>1205</v>
      </c>
      <c r="R53" s="13">
        <v>4.987376350316626E-2</v>
      </c>
      <c r="S53" s="12">
        <v>1319</v>
      </c>
      <c r="T53" s="13">
        <v>6.0440819319067036E-2</v>
      </c>
      <c r="U53" s="14">
        <v>-8.642911296436695E-2</v>
      </c>
      <c r="V53" s="29">
        <v>-3</v>
      </c>
    </row>
    <row r="54" spans="2:22" ht="14.4" thickBot="1">
      <c r="B54" s="69">
        <v>8</v>
      </c>
      <c r="C54" s="15" t="s">
        <v>55</v>
      </c>
      <c r="D54" s="16">
        <v>282</v>
      </c>
      <c r="E54" s="17">
        <v>4.6626984126984128E-2</v>
      </c>
      <c r="F54" s="16">
        <v>418</v>
      </c>
      <c r="G54" s="17">
        <v>7.5533068305023487E-2</v>
      </c>
      <c r="H54" s="18">
        <v>-0.32535885167464118</v>
      </c>
      <c r="I54" s="30">
        <v>-6</v>
      </c>
      <c r="J54" s="16">
        <v>386</v>
      </c>
      <c r="K54" s="18">
        <v>-0.26943005181347146</v>
      </c>
      <c r="L54" s="30">
        <v>-2</v>
      </c>
      <c r="O54" s="69">
        <v>8</v>
      </c>
      <c r="P54" s="15" t="s">
        <v>49</v>
      </c>
      <c r="Q54" s="16">
        <v>1156</v>
      </c>
      <c r="R54" s="17">
        <v>4.7845701750755351E-2</v>
      </c>
      <c r="S54" s="16">
        <v>1288</v>
      </c>
      <c r="T54" s="17">
        <v>5.9020299683819825E-2</v>
      </c>
      <c r="U54" s="18">
        <v>-0.10248447204968947</v>
      </c>
      <c r="V54" s="30">
        <v>-1</v>
      </c>
    </row>
    <row r="55" spans="2:22" ht="14.4" thickBot="1">
      <c r="B55" s="10">
        <v>9</v>
      </c>
      <c r="C55" s="11" t="s">
        <v>62</v>
      </c>
      <c r="D55" s="12">
        <v>196</v>
      </c>
      <c r="E55" s="13">
        <v>3.2407407407407406E-2</v>
      </c>
      <c r="F55" s="12">
        <v>182</v>
      </c>
      <c r="G55" s="13">
        <v>3.28876039031442E-2</v>
      </c>
      <c r="H55" s="14">
        <v>7.6923076923076872E-2</v>
      </c>
      <c r="I55" s="29">
        <v>2</v>
      </c>
      <c r="J55" s="12">
        <v>240</v>
      </c>
      <c r="K55" s="14">
        <v>-0.18333333333333335</v>
      </c>
      <c r="L55" s="29">
        <v>1</v>
      </c>
      <c r="O55" s="10">
        <v>9</v>
      </c>
      <c r="P55" s="11" t="s">
        <v>62</v>
      </c>
      <c r="Q55" s="12">
        <v>875</v>
      </c>
      <c r="R55" s="13">
        <v>3.6215388435909109E-2</v>
      </c>
      <c r="S55" s="12">
        <v>775</v>
      </c>
      <c r="T55" s="13">
        <v>3.5512990881180408E-2</v>
      </c>
      <c r="U55" s="14">
        <v>0.12903225806451624</v>
      </c>
      <c r="V55" s="29">
        <v>1</v>
      </c>
    </row>
    <row r="56" spans="2:22" ht="14.4" thickBot="1">
      <c r="B56" s="69">
        <v>10</v>
      </c>
      <c r="C56" s="15" t="s">
        <v>68</v>
      </c>
      <c r="D56" s="16">
        <v>193</v>
      </c>
      <c r="E56" s="17">
        <v>3.1911375661375661E-2</v>
      </c>
      <c r="F56" s="16">
        <v>215</v>
      </c>
      <c r="G56" s="17">
        <v>3.885074087459342E-2</v>
      </c>
      <c r="H56" s="18">
        <v>-0.10232558139534886</v>
      </c>
      <c r="I56" s="30">
        <v>0</v>
      </c>
      <c r="J56" s="16">
        <v>218</v>
      </c>
      <c r="K56" s="18">
        <v>-0.11467889908256879</v>
      </c>
      <c r="L56" s="30">
        <v>2</v>
      </c>
      <c r="O56" s="69">
        <v>10</v>
      </c>
      <c r="P56" s="15" t="s">
        <v>68</v>
      </c>
      <c r="Q56" s="16">
        <v>855</v>
      </c>
      <c r="R56" s="17">
        <v>3.5387608128802615E-2</v>
      </c>
      <c r="S56" s="16">
        <v>846</v>
      </c>
      <c r="T56" s="17">
        <v>3.8766439078036931E-2</v>
      </c>
      <c r="U56" s="18">
        <v>1.0638297872340496E-2</v>
      </c>
      <c r="V56" s="30">
        <v>-1</v>
      </c>
    </row>
    <row r="57" spans="2:22" ht="14.4" thickBot="1">
      <c r="B57" s="10">
        <v>11</v>
      </c>
      <c r="C57" s="11" t="s">
        <v>89</v>
      </c>
      <c r="D57" s="12">
        <v>165</v>
      </c>
      <c r="E57" s="13">
        <v>2.7281746031746032E-2</v>
      </c>
      <c r="F57" s="12">
        <v>165</v>
      </c>
      <c r="G57" s="13">
        <v>2.9815684857246116E-2</v>
      </c>
      <c r="H57" s="14">
        <v>0</v>
      </c>
      <c r="I57" s="29">
        <v>1</v>
      </c>
      <c r="J57" s="12">
        <v>224</v>
      </c>
      <c r="K57" s="14">
        <v>-0.2633928571428571</v>
      </c>
      <c r="L57" s="29">
        <v>0</v>
      </c>
      <c r="O57" s="10">
        <v>11</v>
      </c>
      <c r="P57" s="11" t="s">
        <v>88</v>
      </c>
      <c r="Q57" s="12">
        <v>827</v>
      </c>
      <c r="R57" s="13">
        <v>3.4228715698853523E-2</v>
      </c>
      <c r="S57" s="12">
        <v>528</v>
      </c>
      <c r="T57" s="13">
        <v>2.4194657013242908E-2</v>
      </c>
      <c r="U57" s="14">
        <v>0.5662878787878789</v>
      </c>
      <c r="V57" s="29">
        <v>3</v>
      </c>
    </row>
    <row r="58" spans="2:22" ht="14.4" thickBot="1">
      <c r="B58" s="69">
        <v>12</v>
      </c>
      <c r="C58" s="15" t="s">
        <v>88</v>
      </c>
      <c r="D58" s="16">
        <v>148</v>
      </c>
      <c r="E58" s="17">
        <v>2.447089947089947E-2</v>
      </c>
      <c r="F58" s="16">
        <v>128</v>
      </c>
      <c r="G58" s="17">
        <v>2.3129743404409108E-2</v>
      </c>
      <c r="H58" s="18">
        <v>0.15625</v>
      </c>
      <c r="I58" s="30">
        <v>2</v>
      </c>
      <c r="J58" s="16">
        <v>256</v>
      </c>
      <c r="K58" s="18">
        <v>-0.421875</v>
      </c>
      <c r="L58" s="30">
        <v>-3</v>
      </c>
      <c r="O58" s="69">
        <v>12</v>
      </c>
      <c r="P58" s="15" t="s">
        <v>89</v>
      </c>
      <c r="Q58" s="16">
        <v>751</v>
      </c>
      <c r="R58" s="17">
        <v>3.1083150531848847E-2</v>
      </c>
      <c r="S58" s="16">
        <v>657</v>
      </c>
      <c r="T58" s="17">
        <v>3.0105851624432939E-2</v>
      </c>
      <c r="U58" s="18">
        <v>0.14307458143074592</v>
      </c>
      <c r="V58" s="30">
        <v>0</v>
      </c>
    </row>
    <row r="59" spans="2:22" ht="14.4" thickBot="1">
      <c r="B59" s="10">
        <v>13</v>
      </c>
      <c r="C59" s="11" t="s">
        <v>117</v>
      </c>
      <c r="D59" s="12">
        <v>147</v>
      </c>
      <c r="E59" s="13">
        <v>2.4305555555555556E-2</v>
      </c>
      <c r="F59" s="12">
        <v>118</v>
      </c>
      <c r="G59" s="13">
        <v>2.1322732200939647E-2</v>
      </c>
      <c r="H59" s="14">
        <v>0.24576271186440679</v>
      </c>
      <c r="I59" s="29">
        <v>3</v>
      </c>
      <c r="J59" s="12">
        <v>91</v>
      </c>
      <c r="K59" s="14">
        <v>0.61538461538461542</v>
      </c>
      <c r="L59" s="29">
        <v>11</v>
      </c>
      <c r="O59" s="10">
        <v>13</v>
      </c>
      <c r="P59" s="11" t="s">
        <v>90</v>
      </c>
      <c r="Q59" s="12">
        <v>507</v>
      </c>
      <c r="R59" s="13">
        <v>2.0984230785149622E-2</v>
      </c>
      <c r="S59" s="12">
        <v>680</v>
      </c>
      <c r="T59" s="13">
        <v>3.1159785547358293E-2</v>
      </c>
      <c r="U59" s="14">
        <v>-0.25441176470588234</v>
      </c>
      <c r="V59" s="29">
        <v>-2</v>
      </c>
    </row>
    <row r="60" spans="2:22" ht="14.4" thickBot="1">
      <c r="B60" s="69">
        <v>14</v>
      </c>
      <c r="C60" s="15" t="s">
        <v>90</v>
      </c>
      <c r="D60" s="16">
        <v>138</v>
      </c>
      <c r="E60" s="17">
        <v>2.2817460317460316E-2</v>
      </c>
      <c r="F60" s="16">
        <v>254</v>
      </c>
      <c r="G60" s="17">
        <v>4.5898084568124324E-2</v>
      </c>
      <c r="H60" s="18">
        <v>-0.45669291338582674</v>
      </c>
      <c r="I60" s="30">
        <v>-5</v>
      </c>
      <c r="J60" s="16">
        <v>113</v>
      </c>
      <c r="K60" s="18">
        <v>0.22123893805309724</v>
      </c>
      <c r="L60" s="30">
        <v>4</v>
      </c>
      <c r="O60" s="69"/>
      <c r="P60" s="15" t="s">
        <v>92</v>
      </c>
      <c r="Q60" s="16">
        <v>507</v>
      </c>
      <c r="R60" s="17">
        <v>2.0984230785149622E-2</v>
      </c>
      <c r="S60" s="16">
        <v>564</v>
      </c>
      <c r="T60" s="17">
        <v>2.5844292718691288E-2</v>
      </c>
      <c r="U60" s="18">
        <v>-0.10106382978723405</v>
      </c>
      <c r="V60" s="30">
        <v>0</v>
      </c>
    </row>
    <row r="61" spans="2:22" ht="14.4" thickBot="1">
      <c r="B61" s="10">
        <v>15</v>
      </c>
      <c r="C61" s="11" t="s">
        <v>93</v>
      </c>
      <c r="D61" s="12">
        <v>132</v>
      </c>
      <c r="E61" s="13">
        <v>2.1825396825396824E-2</v>
      </c>
      <c r="F61" s="12">
        <v>28</v>
      </c>
      <c r="G61" s="13">
        <v>5.0596313697144919E-3</v>
      </c>
      <c r="H61" s="14">
        <v>3.7142857142857144</v>
      </c>
      <c r="I61" s="29">
        <v>15</v>
      </c>
      <c r="J61" s="12">
        <v>138</v>
      </c>
      <c r="K61" s="14">
        <v>-4.3478260869565188E-2</v>
      </c>
      <c r="L61" s="29">
        <v>1</v>
      </c>
      <c r="O61" s="10">
        <v>15</v>
      </c>
      <c r="P61" s="11" t="s">
        <v>93</v>
      </c>
      <c r="Q61" s="12">
        <v>483</v>
      </c>
      <c r="R61" s="13">
        <v>1.9990894416621829E-2</v>
      </c>
      <c r="S61" s="12">
        <v>168</v>
      </c>
      <c r="T61" s="13">
        <v>7.6982999587591073E-3</v>
      </c>
      <c r="U61" s="14">
        <v>1.875</v>
      </c>
      <c r="V61" s="29">
        <v>16</v>
      </c>
    </row>
    <row r="62" spans="2:22" ht="14.4" thickBot="1">
      <c r="B62" s="69">
        <v>16</v>
      </c>
      <c r="C62" s="15" t="s">
        <v>95</v>
      </c>
      <c r="D62" s="16">
        <v>125</v>
      </c>
      <c r="E62" s="17">
        <v>2.0667989417989419E-2</v>
      </c>
      <c r="F62" s="16">
        <v>93</v>
      </c>
      <c r="G62" s="17">
        <v>1.6805204192265992E-2</v>
      </c>
      <c r="H62" s="18">
        <v>0.34408602150537626</v>
      </c>
      <c r="I62" s="30">
        <v>1</v>
      </c>
      <c r="J62" s="16">
        <v>113</v>
      </c>
      <c r="K62" s="18">
        <v>0.10619469026548667</v>
      </c>
      <c r="L62" s="30">
        <v>2</v>
      </c>
      <c r="O62" s="69">
        <v>16</v>
      </c>
      <c r="P62" s="15" t="s">
        <v>94</v>
      </c>
      <c r="Q62" s="16">
        <v>427</v>
      </c>
      <c r="R62" s="17">
        <v>1.7673109556723646E-2</v>
      </c>
      <c r="S62" s="16">
        <v>258</v>
      </c>
      <c r="T62" s="17">
        <v>1.1822389222380058E-2</v>
      </c>
      <c r="U62" s="18">
        <v>0.65503875968992253</v>
      </c>
      <c r="V62" s="30">
        <v>9</v>
      </c>
    </row>
    <row r="63" spans="2:22" ht="14.4" thickBot="1">
      <c r="B63" s="10">
        <v>17</v>
      </c>
      <c r="C63" s="11" t="s">
        <v>92</v>
      </c>
      <c r="D63" s="12">
        <v>116</v>
      </c>
      <c r="E63" s="13">
        <v>1.9179894179894179E-2</v>
      </c>
      <c r="F63" s="12">
        <v>154</v>
      </c>
      <c r="G63" s="13">
        <v>2.7827972533429706E-2</v>
      </c>
      <c r="H63" s="14">
        <v>-0.24675324675324672</v>
      </c>
      <c r="I63" s="29">
        <v>-4</v>
      </c>
      <c r="J63" s="12">
        <v>148</v>
      </c>
      <c r="K63" s="14">
        <v>-0.21621621621621623</v>
      </c>
      <c r="L63" s="29">
        <v>-3</v>
      </c>
      <c r="O63" s="10">
        <v>17</v>
      </c>
      <c r="P63" s="11" t="s">
        <v>91</v>
      </c>
      <c r="Q63" s="12">
        <v>418</v>
      </c>
      <c r="R63" s="13">
        <v>1.7300608418525723E-2</v>
      </c>
      <c r="S63" s="12">
        <v>358</v>
      </c>
      <c r="T63" s="13">
        <v>1.6404710626403335E-2</v>
      </c>
      <c r="U63" s="14">
        <v>0.16759776536312843</v>
      </c>
      <c r="V63" s="29">
        <v>0</v>
      </c>
    </row>
    <row r="64" spans="2:22" ht="14.4" thickBot="1">
      <c r="B64" s="69">
        <v>18</v>
      </c>
      <c r="C64" s="15" t="s">
        <v>96</v>
      </c>
      <c r="D64" s="16">
        <v>82</v>
      </c>
      <c r="E64" s="17">
        <v>1.3558201058201057E-2</v>
      </c>
      <c r="F64" s="16">
        <v>81</v>
      </c>
      <c r="G64" s="17">
        <v>1.4636790748102639E-2</v>
      </c>
      <c r="H64" s="18">
        <v>1.2345679012345734E-2</v>
      </c>
      <c r="I64" s="30">
        <v>0</v>
      </c>
      <c r="J64" s="16">
        <v>109</v>
      </c>
      <c r="K64" s="18">
        <v>-0.24770642201834858</v>
      </c>
      <c r="L64" s="30">
        <v>2</v>
      </c>
      <c r="O64" s="69">
        <v>18</v>
      </c>
      <c r="P64" s="15" t="s">
        <v>95</v>
      </c>
      <c r="Q64" s="16">
        <v>410</v>
      </c>
      <c r="R64" s="17">
        <v>1.6969496295683124E-2</v>
      </c>
      <c r="S64" s="16">
        <v>439</v>
      </c>
      <c r="T64" s="17">
        <v>2.011639096366219E-2</v>
      </c>
      <c r="U64" s="18">
        <v>-6.6059225512528519E-2</v>
      </c>
      <c r="V64" s="30">
        <v>-2</v>
      </c>
    </row>
    <row r="65" spans="2:22" ht="14.4" thickBot="1">
      <c r="B65" s="10">
        <v>19</v>
      </c>
      <c r="C65" s="11" t="s">
        <v>118</v>
      </c>
      <c r="D65" s="12">
        <v>77</v>
      </c>
      <c r="E65" s="13">
        <v>1.2731481481481481E-2</v>
      </c>
      <c r="F65" s="12">
        <v>36</v>
      </c>
      <c r="G65" s="13">
        <v>6.5052403324900613E-3</v>
      </c>
      <c r="H65" s="14">
        <v>1.1388888888888888</v>
      </c>
      <c r="I65" s="29">
        <v>10</v>
      </c>
      <c r="J65" s="12">
        <v>68</v>
      </c>
      <c r="K65" s="14">
        <v>0.13235294117647056</v>
      </c>
      <c r="L65" s="29">
        <v>8</v>
      </c>
      <c r="O65" s="10">
        <v>19</v>
      </c>
      <c r="P65" s="11" t="s">
        <v>97</v>
      </c>
      <c r="Q65" s="12">
        <v>395</v>
      </c>
      <c r="R65" s="13">
        <v>1.6348661065353255E-2</v>
      </c>
      <c r="S65" s="12">
        <v>318</v>
      </c>
      <c r="T65" s="13">
        <v>1.4571782064794024E-2</v>
      </c>
      <c r="U65" s="14">
        <v>0.24213836477987427</v>
      </c>
      <c r="V65" s="29">
        <v>4</v>
      </c>
    </row>
    <row r="66" spans="2:22" ht="14.4" thickBot="1">
      <c r="B66" s="69">
        <v>20</v>
      </c>
      <c r="C66" s="15" t="s">
        <v>119</v>
      </c>
      <c r="D66" s="16">
        <v>76</v>
      </c>
      <c r="E66" s="17">
        <v>1.2566137566137565E-2</v>
      </c>
      <c r="F66" s="16">
        <v>41</v>
      </c>
      <c r="G66" s="17">
        <v>7.4087459342247926E-3</v>
      </c>
      <c r="H66" s="18">
        <v>0.85365853658536595</v>
      </c>
      <c r="I66" s="30">
        <v>7</v>
      </c>
      <c r="J66" s="16">
        <v>96</v>
      </c>
      <c r="K66" s="18">
        <v>-0.20833333333333337</v>
      </c>
      <c r="L66" s="30">
        <v>2</v>
      </c>
      <c r="O66" s="69">
        <v>20</v>
      </c>
      <c r="P66" s="15" t="s">
        <v>96</v>
      </c>
      <c r="Q66" s="16">
        <v>345</v>
      </c>
      <c r="R66" s="17">
        <v>1.427921029758702E-2</v>
      </c>
      <c r="S66" s="16">
        <v>342</v>
      </c>
      <c r="T66" s="17">
        <v>1.5671539201759611E-2</v>
      </c>
      <c r="U66" s="18">
        <v>8.7719298245614308E-3</v>
      </c>
      <c r="V66" s="30">
        <v>-1</v>
      </c>
    </row>
    <row r="67" spans="2:22" ht="14.4" thickBot="1">
      <c r="B67" s="102" t="s">
        <v>78</v>
      </c>
      <c r="C67" s="103"/>
      <c r="D67" s="20">
        <f>SUM(D47:D66)</f>
        <v>4874</v>
      </c>
      <c r="E67" s="21">
        <f>D67/D69</f>
        <v>0.80588624338624337</v>
      </c>
      <c r="F67" s="20">
        <f>SUM(F47:F66)</f>
        <v>4454</v>
      </c>
      <c r="G67" s="21">
        <f>F67/F69</f>
        <v>0.80484279002529813</v>
      </c>
      <c r="H67" s="22">
        <f>D67/F67-1</f>
        <v>9.4297260889088408E-2</v>
      </c>
      <c r="I67" s="31"/>
      <c r="J67" s="20">
        <f>SUM(J47:J66)</f>
        <v>5669</v>
      </c>
      <c r="K67" s="21">
        <f>D67/J67-1</f>
        <v>-0.14023637325807026</v>
      </c>
      <c r="L67" s="20"/>
      <c r="O67" s="102" t="s">
        <v>78</v>
      </c>
      <c r="P67" s="103"/>
      <c r="Q67" s="20">
        <f>SUM(Q47:Q66)</f>
        <v>19603</v>
      </c>
      <c r="R67" s="21">
        <f>Q67/Q69</f>
        <v>0.81134886801043005</v>
      </c>
      <c r="S67" s="20">
        <f>SUM(S47:S66)</f>
        <v>17214</v>
      </c>
      <c r="T67" s="21">
        <f>S67/S69</f>
        <v>0.7888008064885671</v>
      </c>
      <c r="U67" s="22">
        <f>Q67/S67-1</f>
        <v>0.13878238642965024</v>
      </c>
      <c r="V67" s="31"/>
    </row>
    <row r="68" spans="2:22" ht="14.4" thickBot="1">
      <c r="B68" s="102" t="s">
        <v>29</v>
      </c>
      <c r="C68" s="103"/>
      <c r="D68" s="20">
        <f>D69-D67</f>
        <v>1174</v>
      </c>
      <c r="E68" s="21">
        <f>D68/D69</f>
        <v>0.19411375661375663</v>
      </c>
      <c r="F68" s="20">
        <f>F69-F67</f>
        <v>1080</v>
      </c>
      <c r="G68" s="21">
        <f>F68/F69</f>
        <v>0.19515720997470185</v>
      </c>
      <c r="H68" s="22">
        <f>D68/F68-1</f>
        <v>8.7037037037037024E-2</v>
      </c>
      <c r="I68" s="32"/>
      <c r="J68" s="20">
        <f>J69-SUM(J47:J56)</f>
        <v>2899</v>
      </c>
      <c r="K68" s="22">
        <f>D68/J68-1</f>
        <v>-0.59503276992066234</v>
      </c>
      <c r="L68" s="33"/>
      <c r="O68" s="102" t="s">
        <v>29</v>
      </c>
      <c r="P68" s="103"/>
      <c r="Q68" s="20">
        <f>Q69-Q67</f>
        <v>4558</v>
      </c>
      <c r="R68" s="21">
        <f>Q68/Q69</f>
        <v>0.18865113198956998</v>
      </c>
      <c r="S68" s="20">
        <f>S69-S67</f>
        <v>4609</v>
      </c>
      <c r="T68" s="21">
        <f>S68/S69</f>
        <v>0.2111991935114329</v>
      </c>
      <c r="U68" s="22">
        <f>Q68/S68-1</f>
        <v>-1.1065307008027769E-2</v>
      </c>
      <c r="V68" s="32"/>
    </row>
    <row r="69" spans="2:22" ht="14.4" thickBot="1">
      <c r="B69" s="100" t="s">
        <v>51</v>
      </c>
      <c r="C69" s="101"/>
      <c r="D69" s="23">
        <v>6048</v>
      </c>
      <c r="E69" s="24">
        <v>1</v>
      </c>
      <c r="F69" s="23">
        <v>5534</v>
      </c>
      <c r="G69" s="24">
        <v>1</v>
      </c>
      <c r="H69" s="25">
        <v>9.2880375858330311E-2</v>
      </c>
      <c r="I69" s="34"/>
      <c r="J69" s="23">
        <v>7212</v>
      </c>
      <c r="K69" s="25">
        <v>-0.16139767054908483</v>
      </c>
      <c r="L69" s="23"/>
      <c r="O69" s="100" t="s">
        <v>51</v>
      </c>
      <c r="P69" s="101"/>
      <c r="Q69" s="23">
        <v>24161</v>
      </c>
      <c r="R69" s="24">
        <v>1</v>
      </c>
      <c r="S69" s="23">
        <v>21823</v>
      </c>
      <c r="T69" s="24">
        <v>1</v>
      </c>
      <c r="U69" s="25">
        <v>0.10713467442606417</v>
      </c>
      <c r="V69" s="34"/>
    </row>
    <row r="70" spans="2:22">
      <c r="B70" s="70" t="s">
        <v>56</v>
      </c>
      <c r="O70" s="70" t="s">
        <v>56</v>
      </c>
    </row>
    <row r="71" spans="2:22">
      <c r="B71" s="71" t="s">
        <v>57</v>
      </c>
      <c r="O71" s="71" t="s">
        <v>57</v>
      </c>
    </row>
    <row r="79" spans="2:22" ht="15" customHeight="1"/>
    <row r="81" ht="15" customHeight="1"/>
  </sheetData>
  <mergeCells count="84">
    <mergeCell ref="B2:L2"/>
    <mergeCell ref="O2:V2"/>
    <mergeCell ref="B3:L3"/>
    <mergeCell ref="O3:V3"/>
    <mergeCell ref="B5:B7"/>
    <mergeCell ref="C5:C7"/>
    <mergeCell ref="D5:I5"/>
    <mergeCell ref="J5:L5"/>
    <mergeCell ref="O5:O7"/>
    <mergeCell ref="P5:P7"/>
    <mergeCell ref="Q5:V5"/>
    <mergeCell ref="D6:I6"/>
    <mergeCell ref="J6:L6"/>
    <mergeCell ref="Q6:V6"/>
    <mergeCell ref="D7:E8"/>
    <mergeCell ref="F7:G8"/>
    <mergeCell ref="H7:H8"/>
    <mergeCell ref="I7:I8"/>
    <mergeCell ref="J7:J8"/>
    <mergeCell ref="K7:K8"/>
    <mergeCell ref="B8:B10"/>
    <mergeCell ref="C8:C10"/>
    <mergeCell ref="O8:O10"/>
    <mergeCell ref="P8:P10"/>
    <mergeCell ref="H9:H10"/>
    <mergeCell ref="V9:V10"/>
    <mergeCell ref="L7:L8"/>
    <mergeCell ref="Q7:R8"/>
    <mergeCell ref="S7:T8"/>
    <mergeCell ref="U7:U8"/>
    <mergeCell ref="V7:V8"/>
    <mergeCell ref="I9:I10"/>
    <mergeCell ref="J9:J10"/>
    <mergeCell ref="K9:K10"/>
    <mergeCell ref="L9:L10"/>
    <mergeCell ref="U9:U10"/>
    <mergeCell ref="B31:C31"/>
    <mergeCell ref="O31:P31"/>
    <mergeCell ref="B32:C32"/>
    <mergeCell ref="O32:P32"/>
    <mergeCell ref="B33:C33"/>
    <mergeCell ref="O33:P33"/>
    <mergeCell ref="B38:L38"/>
    <mergeCell ref="O38:V38"/>
    <mergeCell ref="B39:L39"/>
    <mergeCell ref="O39:V39"/>
    <mergeCell ref="B41:B43"/>
    <mergeCell ref="C41:C43"/>
    <mergeCell ref="D41:I41"/>
    <mergeCell ref="J41:L41"/>
    <mergeCell ref="O41:O43"/>
    <mergeCell ref="P41:P43"/>
    <mergeCell ref="Q41:V41"/>
    <mergeCell ref="D42:I42"/>
    <mergeCell ref="J42:L42"/>
    <mergeCell ref="Q42:V42"/>
    <mergeCell ref="D43:E44"/>
    <mergeCell ref="F43:G44"/>
    <mergeCell ref="H43:H44"/>
    <mergeCell ref="I43:I44"/>
    <mergeCell ref="J43:J44"/>
    <mergeCell ref="K43:K44"/>
    <mergeCell ref="B44:B46"/>
    <mergeCell ref="C44:C46"/>
    <mergeCell ref="O44:O46"/>
    <mergeCell ref="P44:P46"/>
    <mergeCell ref="H45:H46"/>
    <mergeCell ref="V45:V46"/>
    <mergeCell ref="L43:L44"/>
    <mergeCell ref="Q43:R44"/>
    <mergeCell ref="S43:T44"/>
    <mergeCell ref="U43:U44"/>
    <mergeCell ref="V43:V44"/>
    <mergeCell ref="I45:I46"/>
    <mergeCell ref="J45:J46"/>
    <mergeCell ref="K45:K46"/>
    <mergeCell ref="L45:L46"/>
    <mergeCell ref="U45:U46"/>
    <mergeCell ref="B67:C67"/>
    <mergeCell ref="O67:P67"/>
    <mergeCell ref="B68:C68"/>
    <mergeCell ref="O68:P68"/>
    <mergeCell ref="B69:C69"/>
    <mergeCell ref="O69:P69"/>
  </mergeCells>
  <conditionalFormatting sqref="D11:H30">
    <cfRule type="cellIs" dxfId="21" priority="7" operator="equal">
      <formula>0</formula>
    </cfRule>
  </conditionalFormatting>
  <conditionalFormatting sqref="D47:H66">
    <cfRule type="cellIs" dxfId="20" priority="19" operator="equal">
      <formula>0</formula>
    </cfRule>
  </conditionalFormatting>
  <conditionalFormatting sqref="H11:H32 U11:U32 H47:H68">
    <cfRule type="cellIs" dxfId="19" priority="14" operator="lessThan">
      <formula>0</formula>
    </cfRule>
  </conditionalFormatting>
  <conditionalFormatting sqref="I11:I30">
    <cfRule type="cellIs" dxfId="18" priority="6" operator="lessThan">
      <formula>0</formula>
    </cfRule>
  </conditionalFormatting>
  <conditionalFormatting sqref="I47:I66">
    <cfRule type="cellIs" dxfId="17" priority="20" operator="lessThan">
      <formula>0</formula>
    </cfRule>
    <cfRule type="cellIs" dxfId="16" priority="21" operator="equal">
      <formula>0</formula>
    </cfRule>
    <cfRule type="cellIs" dxfId="15" priority="22" operator="greaterThan">
      <formula>0</formula>
    </cfRule>
  </conditionalFormatting>
  <conditionalFormatting sqref="J11:K30">
    <cfRule type="cellIs" dxfId="14" priority="5" operator="equal">
      <formula>0</formula>
    </cfRule>
  </conditionalFormatting>
  <conditionalFormatting sqref="J47:K66">
    <cfRule type="cellIs" dxfId="13" priority="18" operator="equal">
      <formula>0</formula>
    </cfRule>
  </conditionalFormatting>
  <conditionalFormatting sqref="K68">
    <cfRule type="cellIs" dxfId="12" priority="13" operator="lessThan">
      <formula>0</formula>
    </cfRule>
  </conditionalFormatting>
  <conditionalFormatting sqref="K11:L30">
    <cfRule type="cellIs" dxfId="11" priority="4" operator="lessThan">
      <formula>0</formula>
    </cfRule>
  </conditionalFormatting>
  <conditionalFormatting sqref="K47:L66">
    <cfRule type="cellIs" dxfId="10" priority="15" operator="lessThan">
      <formula>0</formula>
    </cfRule>
  </conditionalFormatting>
  <conditionalFormatting sqref="L11:L30">
    <cfRule type="cellIs" dxfId="9" priority="3" operator="equal">
      <formula>0</formula>
    </cfRule>
  </conditionalFormatting>
  <conditionalFormatting sqref="L47:L66">
    <cfRule type="cellIs" dxfId="8" priority="16" operator="equal">
      <formula>0</formula>
    </cfRule>
    <cfRule type="cellIs" dxfId="7" priority="17" operator="greaterThan">
      <formula>0</formula>
    </cfRule>
  </conditionalFormatting>
  <conditionalFormatting sqref="Q11:U30">
    <cfRule type="cellIs" dxfId="6" priority="2" operator="equal">
      <formula>0</formula>
    </cfRule>
  </conditionalFormatting>
  <conditionalFormatting sqref="Q47:U66">
    <cfRule type="cellIs" dxfId="5" priority="9" operator="equal">
      <formula>0</formula>
    </cfRule>
  </conditionalFormatting>
  <conditionalFormatting sqref="U47:U68">
    <cfRule type="cellIs" dxfId="4" priority="8" operator="lessThan">
      <formula>0</formula>
    </cfRule>
  </conditionalFormatting>
  <conditionalFormatting sqref="V11:V30">
    <cfRule type="cellIs" dxfId="3" priority="1" operator="lessThan">
      <formula>0</formula>
    </cfRule>
  </conditionalFormatting>
  <conditionalFormatting sqref="V47:V66">
    <cfRule type="cellIs" dxfId="2" priority="10" operator="lessThan">
      <formula>0</formula>
    </cfRule>
    <cfRule type="cellIs" dxfId="1" priority="11" operator="equal">
      <formula>0</formula>
    </cfRule>
    <cfRule type="cellIs" dxfId="0" priority="1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Summary table  </vt:lpstr>
      <vt:lpstr>CV GVW&gt;3.5t</vt:lpstr>
      <vt:lpstr>CV GVW&gt;3.5t-segments 1</vt:lpstr>
      <vt:lpstr>CV GVW&gt;3.5t-segments 2</vt:lpstr>
      <vt:lpstr>Buses GVW&gt;3.5t</vt:lpstr>
      <vt:lpstr>LCV up to 3.5t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2026-01-07T06:09:00Z</cp:lastPrinted>
  <dcterms:created xsi:type="dcterms:W3CDTF">2011-02-21T10:08:17Z</dcterms:created>
  <dcterms:modified xsi:type="dcterms:W3CDTF">2026-05-07T06:03:52Z</dcterms:modified>
</cp:coreProperties>
</file>